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Строительные материалы\"/>
    </mc:Choice>
  </mc:AlternateContent>
  <xr:revisionPtr revIDLastSave="0" documentId="13_ncr:1_{27180AFD-F142-4F0B-8C05-567C1C49642F}" xr6:coauthVersionLast="47" xr6:coauthVersionMax="47" xr10:uidLastSave="{00000000-0000-0000-0000-000000000000}"/>
  <bookViews>
    <workbookView xWindow="32250" yWindow="2730" windowWidth="19500" windowHeight="11775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Лист1!$A$13:$ALZ$25</definedName>
    <definedName name="_xlnm.Print_Area" localSheetId="0">Лист1!$A$1:$K$32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1" i="1"/>
  <c r="K23" i="1"/>
  <c r="K20" i="1"/>
  <c r="K19" i="1"/>
  <c r="K16" i="1"/>
  <c r="K14" i="1"/>
  <c r="I15" i="1"/>
  <c r="I16" i="1"/>
  <c r="I17" i="1"/>
  <c r="J17" i="1"/>
  <c r="I18" i="1"/>
  <c r="J18" i="1" s="1"/>
  <c r="I19" i="1"/>
  <c r="J19" i="1"/>
  <c r="I20" i="1"/>
  <c r="J20" i="1" s="1"/>
  <c r="I21" i="1"/>
  <c r="J21" i="1"/>
  <c r="I22" i="1"/>
  <c r="J22" i="1"/>
  <c r="I23" i="1"/>
  <c r="J23" i="1" s="1"/>
  <c r="I24" i="1"/>
  <c r="J24" i="1" s="1"/>
  <c r="H15" i="1"/>
  <c r="K15" i="1" s="1"/>
  <c r="H16" i="1"/>
  <c r="H17" i="1"/>
  <c r="K17" i="1" s="1"/>
  <c r="H18" i="1"/>
  <c r="K18" i="1" s="1"/>
  <c r="H19" i="1"/>
  <c r="H20" i="1"/>
  <c r="H21" i="1"/>
  <c r="H22" i="1"/>
  <c r="K22" i="1" s="1"/>
  <c r="H23" i="1"/>
  <c r="H24" i="1"/>
  <c r="K24" i="1" s="1"/>
  <c r="H14" i="1"/>
  <c r="J16" i="1" l="1"/>
  <c r="J15" i="1"/>
  <c r="I14" i="1"/>
  <c r="J14" i="1" l="1"/>
</calcChain>
</file>

<file path=xl/sharedStrings.xml><?xml version="1.0" encoding="utf-8"?>
<sst xmlns="http://schemas.openxmlformats.org/spreadsheetml/2006/main" count="50" uniqueCount="42">
  <si>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</si>
  <si>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</si>
  <si>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</si>
  <si>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</si>
  <si>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</si>
  <si>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</si>
  <si>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</si>
  <si>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</si>
  <si>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</si>
  <si>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</si>
  <si>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</si>
  <si>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</si>
  <si>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</si>
  <si>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</si>
  <si>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</si>
  <si>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</si>
  <si>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</si>
  <si>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</si>
  <si>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</si>
  <si>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</si>
  <si>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</si>
  <si>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</si>
  <si>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</si>
  <si>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</si>
  <si>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</si>
  <si>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</si>
  <si>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шт.</t>
  </si>
  <si>
    <t>Уайт-спирит без запаха Арикон, 1л</t>
  </si>
  <si>
    <t>STARTUL Пистолет для герметика закрытый 600 мл Master (ST4060-60)</t>
  </si>
  <si>
    <t>Мастика битумная для ремонта и приклеивания Технониколь AquaMast, 3 кг</t>
  </si>
  <si>
    <t xml:space="preserve">Мастика для кровли битумно-резиновая AquaMast для кровли Технониколь (18 кг) </t>
  </si>
  <si>
    <t>Щетка по металлу для УШМ 65мм / 2 шт. / корщетка для болгарки латунная</t>
  </si>
  <si>
    <t>Пароизоляция В "Liem" 35 м2 (ветро-влагозащитная мембрана)</t>
  </si>
  <si>
    <t>Герметик полиуретановый CEMMIX 600мл Чёрный</t>
  </si>
  <si>
    <t>Марля медицинская отбеленная нестерильная Отрез марлевый 3 м х 90 см, плотность 36 г/м (Россия)</t>
  </si>
  <si>
    <t>Сменные носики для герметика 600 мл. Комплект 10 шт.</t>
  </si>
  <si>
    <t>Кисть малярная макловица</t>
  </si>
  <si>
    <t>Саморезы кровельные 4,8х35 мм (белый цинк) 100 шт.</t>
  </si>
  <si>
    <t>компл.</t>
  </si>
  <si>
    <t>упак.</t>
  </si>
  <si>
    <t>Поставка строительно-ремонтных материалов для крыши</t>
  </si>
  <si>
    <t>Место поставки: г. Москва, ул. Жуковского,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</si>
</sst>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  <xf numFmtId="164" fontId="15" fillId="0" borderId="0" xfId="0" applyNumberFormat="1" applyFont="1" applyAlignment="1">
      <alignment horizontal="right" vertical="center"/>
    </xf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63"/>
  <sheetViews>
    <sheetView tabSelected="1" zoomScale="70" zoomScaleNormal="70" zoomScaleSheetLayoutView="90" workbookViewId="0">
      <selection activeCell="K26" sqref="K26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47"/>
      <c r="G1" s="47"/>
      <c r="H1" s="47"/>
      <c r="I1" s="47"/>
      <c r="J1" s="47"/>
      <c r="K1" s="47"/>
    </row>
    <row r="2" spans="1:1014" s="2" customFormat="1" ht="15.75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014" ht="47.25" customHeight="1" x14ac:dyDescent="0.25">
      <c r="A3" s="49" t="s">
        <v>40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014" ht="10.5" customHeight="1" x14ac:dyDescent="0.25">
      <c r="A4" s="50" t="s">
        <v>8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014" ht="102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</row>
    <row r="6" spans="1:1014" ht="68.4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014" ht="51.75" customHeight="1" x14ac:dyDescent="0.25">
      <c r="A7" s="56" t="s">
        <v>9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014" ht="123" customHeight="1" x14ac:dyDescent="0.25">
      <c r="A8" s="24"/>
      <c r="B8" s="44" t="s">
        <v>10</v>
      </c>
      <c r="C8" s="44"/>
      <c r="D8" s="44"/>
      <c r="E8" s="44"/>
      <c r="F8" s="44"/>
      <c r="G8" s="44"/>
      <c r="H8" s="44"/>
      <c r="I8" s="44"/>
      <c r="J8" s="44"/>
      <c r="K8" s="44"/>
    </row>
    <row r="9" spans="1:1014" ht="32.25" customHeight="1" x14ac:dyDescent="0.25">
      <c r="A9" s="25" t="s">
        <v>11</v>
      </c>
      <c r="B9" s="45" t="s">
        <v>12</v>
      </c>
      <c r="C9" s="45"/>
      <c r="D9" s="45"/>
      <c r="E9" s="45"/>
      <c r="F9" s="46"/>
      <c r="G9" s="46"/>
      <c r="H9" s="46"/>
      <c r="I9" s="46"/>
      <c r="J9" s="46"/>
      <c r="K9" s="46"/>
    </row>
    <row r="10" spans="1:1014" ht="30" customHeight="1" x14ac:dyDescent="0.25">
      <c r="A10" s="26" t="s">
        <v>13</v>
      </c>
      <c r="B10" s="45" t="s">
        <v>14</v>
      </c>
      <c r="C10" s="45"/>
      <c r="D10" s="45"/>
      <c r="E10" s="45"/>
      <c r="F10" s="46"/>
      <c r="G10" s="46"/>
      <c r="H10" s="46"/>
      <c r="I10" s="46"/>
      <c r="J10" s="46"/>
      <c r="K10" s="46"/>
    </row>
    <row r="11" spans="1:1014" s="3" customFormat="1" ht="78" customHeight="1" x14ac:dyDescent="0.25">
      <c r="A11" s="39" t="s">
        <v>0</v>
      </c>
      <c r="B11" s="39" t="s">
        <v>19</v>
      </c>
      <c r="C11" s="39" t="s">
        <v>1</v>
      </c>
      <c r="D11" s="39" t="s">
        <v>2</v>
      </c>
      <c r="E11" s="39" t="s">
        <v>20</v>
      </c>
      <c r="F11" s="39"/>
      <c r="G11" s="39"/>
      <c r="H11" s="39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39"/>
      <c r="B12" s="39"/>
      <c r="C12" s="39"/>
      <c r="D12" s="39"/>
      <c r="E12" s="21" t="s">
        <v>23</v>
      </c>
      <c r="F12" s="33" t="s">
        <v>24</v>
      </c>
      <c r="G12" s="33" t="s">
        <v>25</v>
      </c>
      <c r="H12" s="39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x14ac:dyDescent="0.25">
      <c r="A14" s="28">
        <v>1</v>
      </c>
      <c r="B14" s="16" t="s">
        <v>27</v>
      </c>
      <c r="C14" s="17" t="s">
        <v>26</v>
      </c>
      <c r="D14" s="17">
        <v>2</v>
      </c>
      <c r="E14" s="10">
        <v>499</v>
      </c>
      <c r="F14" s="10">
        <v>495.36</v>
      </c>
      <c r="G14" s="10">
        <v>491.52</v>
      </c>
      <c r="H14" s="11">
        <f>AVERAGE(E14:G14)</f>
        <v>495.29333333333335</v>
      </c>
      <c r="I14" s="9">
        <f>_xlfn.VAR.S(E14:G14)^0.5</f>
        <v>3.7404456062524694</v>
      </c>
      <c r="J14" s="9">
        <f>(I14/H14)*100</f>
        <v>0.75519805224899772</v>
      </c>
      <c r="K14" s="36">
        <f>H14*D14-0.01</f>
        <v>990.57666666666671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s="37" customFormat="1" ht="31.5" x14ac:dyDescent="0.25">
      <c r="A15" s="28">
        <v>2</v>
      </c>
      <c r="B15" s="16" t="s">
        <v>28</v>
      </c>
      <c r="C15" s="17" t="s">
        <v>26</v>
      </c>
      <c r="D15" s="17">
        <v>2</v>
      </c>
      <c r="E15" s="10">
        <v>963</v>
      </c>
      <c r="F15" s="10">
        <v>955.89</v>
      </c>
      <c r="G15" s="10">
        <v>948.48</v>
      </c>
      <c r="H15" s="11">
        <f t="shared" ref="H15:H24" si="0">AVERAGE(E15:G15)</f>
        <v>955.79</v>
      </c>
      <c r="I15" s="9">
        <f t="shared" ref="I15:I24" si="1">_xlfn.VAR.S(E15:G15)^0.5</f>
        <v>7.2605165105521152</v>
      </c>
      <c r="J15" s="9">
        <f t="shared" ref="J15:J24" si="2">(I15/H15)*100</f>
        <v>0.75963511969701658</v>
      </c>
      <c r="K15" s="36">
        <f t="shared" ref="K15:K24" si="3">H15*D15</f>
        <v>1911.58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</row>
    <row r="16" spans="1:1014" s="37" customFormat="1" ht="47.25" x14ac:dyDescent="0.25">
      <c r="A16" s="28">
        <v>3</v>
      </c>
      <c r="B16" s="16" t="s">
        <v>29</v>
      </c>
      <c r="C16" s="17" t="s">
        <v>26</v>
      </c>
      <c r="D16" s="17">
        <v>2</v>
      </c>
      <c r="E16" s="10">
        <v>1540</v>
      </c>
      <c r="F16" s="10">
        <v>1528.65</v>
      </c>
      <c r="G16" s="10">
        <v>1516.8</v>
      </c>
      <c r="H16" s="11">
        <f t="shared" si="0"/>
        <v>1528.4833333333333</v>
      </c>
      <c r="I16" s="9">
        <f t="shared" si="1"/>
        <v>11.600897953750557</v>
      </c>
      <c r="J16" s="9">
        <f t="shared" si="2"/>
        <v>0.75898099120591589</v>
      </c>
      <c r="K16" s="36">
        <f>H16*D16-0.01</f>
        <v>3056.9566666666665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7" spans="1:1014" s="37" customFormat="1" ht="47.25" x14ac:dyDescent="0.25">
      <c r="A17" s="28">
        <v>4</v>
      </c>
      <c r="B17" s="16" t="s">
        <v>30</v>
      </c>
      <c r="C17" s="17" t="s">
        <v>26</v>
      </c>
      <c r="D17" s="17">
        <v>1</v>
      </c>
      <c r="E17" s="10">
        <v>6054</v>
      </c>
      <c r="F17" s="10">
        <v>6007.53</v>
      </c>
      <c r="G17" s="10">
        <v>5960.96</v>
      </c>
      <c r="H17" s="11">
        <f t="shared" si="0"/>
        <v>6007.496666666666</v>
      </c>
      <c r="I17" s="9">
        <f t="shared" si="1"/>
        <v>46.520008956720247</v>
      </c>
      <c r="J17" s="9">
        <f t="shared" si="2"/>
        <v>0.77436595537109887</v>
      </c>
      <c r="K17" s="36">
        <f t="shared" si="3"/>
        <v>6007.496666666666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</row>
    <row r="18" spans="1:1014" s="37" customFormat="1" ht="31.5" x14ac:dyDescent="0.25">
      <c r="A18" s="28">
        <v>5</v>
      </c>
      <c r="B18" s="16" t="s">
        <v>31</v>
      </c>
      <c r="C18" s="17" t="s">
        <v>38</v>
      </c>
      <c r="D18" s="17">
        <v>1</v>
      </c>
      <c r="E18" s="10">
        <v>230</v>
      </c>
      <c r="F18" s="10">
        <v>228.33</v>
      </c>
      <c r="G18" s="10">
        <v>226.56</v>
      </c>
      <c r="H18" s="11">
        <f t="shared" si="0"/>
        <v>228.29666666666671</v>
      </c>
      <c r="I18" s="9">
        <f t="shared" si="1"/>
        <v>1.7202422310050784</v>
      </c>
      <c r="J18" s="9">
        <f t="shared" si="2"/>
        <v>0.75351175999287978</v>
      </c>
      <c r="K18" s="36">
        <f t="shared" si="3"/>
        <v>228.29666666666671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</row>
    <row r="19" spans="1:1014" s="37" customFormat="1" ht="31.5" x14ac:dyDescent="0.25">
      <c r="A19" s="28">
        <v>6</v>
      </c>
      <c r="B19" s="16" t="s">
        <v>32</v>
      </c>
      <c r="C19" s="17" t="s">
        <v>26</v>
      </c>
      <c r="D19" s="17">
        <v>3</v>
      </c>
      <c r="E19" s="10">
        <v>1099</v>
      </c>
      <c r="F19" s="10">
        <v>1091.3399999999999</v>
      </c>
      <c r="G19" s="10">
        <v>1082.8800000000001</v>
      </c>
      <c r="H19" s="11">
        <f t="shared" si="0"/>
        <v>1091.0733333333335</v>
      </c>
      <c r="I19" s="9">
        <f t="shared" si="1"/>
        <v>8.0633078406651713</v>
      </c>
      <c r="J19" s="9">
        <f t="shared" si="2"/>
        <v>0.73902528769821496</v>
      </c>
      <c r="K19" s="36">
        <f>H19*D19-0.01</f>
        <v>3273.21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</row>
    <row r="20" spans="1:1014" s="37" customFormat="1" ht="31.5" x14ac:dyDescent="0.25">
      <c r="A20" s="28">
        <v>7</v>
      </c>
      <c r="B20" s="16" t="s">
        <v>33</v>
      </c>
      <c r="C20" s="17" t="s">
        <v>26</v>
      </c>
      <c r="D20" s="17">
        <v>6</v>
      </c>
      <c r="E20" s="10">
        <v>1032</v>
      </c>
      <c r="F20" s="10">
        <v>1024.26</v>
      </c>
      <c r="G20" s="10">
        <v>1016.32</v>
      </c>
      <c r="H20" s="11">
        <f t="shared" si="0"/>
        <v>1024.1933333333334</v>
      </c>
      <c r="I20" s="9">
        <f t="shared" si="1"/>
        <v>7.8402125821518984</v>
      </c>
      <c r="J20" s="9">
        <f t="shared" si="2"/>
        <v>0.76550123174842299</v>
      </c>
      <c r="K20" s="36">
        <f>H20*D20-0.02</f>
        <v>6145.1399999999994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</row>
    <row r="21" spans="1:1014" s="37" customFormat="1" ht="47.25" x14ac:dyDescent="0.25">
      <c r="A21" s="28">
        <v>8</v>
      </c>
      <c r="B21" s="16" t="s">
        <v>34</v>
      </c>
      <c r="C21" s="17" t="s">
        <v>26</v>
      </c>
      <c r="D21" s="17">
        <v>2</v>
      </c>
      <c r="E21" s="10">
        <v>226</v>
      </c>
      <c r="F21" s="10">
        <v>224.46</v>
      </c>
      <c r="G21" s="10">
        <v>222.72</v>
      </c>
      <c r="H21" s="11">
        <f t="shared" si="0"/>
        <v>224.39333333333335</v>
      </c>
      <c r="I21" s="9">
        <f t="shared" si="1"/>
        <v>1.6410159454841797</v>
      </c>
      <c r="J21" s="9">
        <f t="shared" si="2"/>
        <v>0.73131225473908001</v>
      </c>
      <c r="K21" s="36">
        <f>H21*D21-0.01</f>
        <v>448.7766666666667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</row>
    <row r="22" spans="1:1014" s="37" customFormat="1" ht="31.5" x14ac:dyDescent="0.25">
      <c r="A22" s="28">
        <v>9</v>
      </c>
      <c r="B22" s="16" t="s">
        <v>35</v>
      </c>
      <c r="C22" s="17" t="s">
        <v>38</v>
      </c>
      <c r="D22" s="17">
        <v>1</v>
      </c>
      <c r="E22" s="10">
        <v>206</v>
      </c>
      <c r="F22" s="10">
        <v>205.11</v>
      </c>
      <c r="G22" s="10">
        <v>203.52</v>
      </c>
      <c r="H22" s="11">
        <f t="shared" si="0"/>
        <v>204.87666666666667</v>
      </c>
      <c r="I22" s="9">
        <f t="shared" si="1"/>
        <v>1.2563571678998464</v>
      </c>
      <c r="J22" s="9">
        <f t="shared" si="2"/>
        <v>0.61322608784139065</v>
      </c>
      <c r="K22" s="36">
        <f t="shared" si="3"/>
        <v>204.87666666666667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</row>
    <row r="23" spans="1:1014" s="35" customFormat="1" x14ac:dyDescent="0.25">
      <c r="A23" s="28">
        <v>10</v>
      </c>
      <c r="B23" s="16" t="s">
        <v>36</v>
      </c>
      <c r="C23" s="17" t="s">
        <v>26</v>
      </c>
      <c r="D23" s="17">
        <v>2</v>
      </c>
      <c r="E23" s="10">
        <v>191</v>
      </c>
      <c r="F23" s="10">
        <v>189.63</v>
      </c>
      <c r="G23" s="10">
        <v>188.16</v>
      </c>
      <c r="H23" s="11">
        <f t="shared" si="0"/>
        <v>189.59666666666666</v>
      </c>
      <c r="I23" s="9">
        <f t="shared" si="1"/>
        <v>1.4202933969195726</v>
      </c>
      <c r="J23" s="9">
        <f t="shared" si="2"/>
        <v>0.74911306295095159</v>
      </c>
      <c r="K23" s="36">
        <f>H23*D23+0.01</f>
        <v>379.20333333333332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</row>
    <row r="24" spans="1:1014" s="35" customFormat="1" ht="31.5" x14ac:dyDescent="0.25">
      <c r="A24" s="28">
        <v>11</v>
      </c>
      <c r="B24" s="16" t="s">
        <v>37</v>
      </c>
      <c r="C24" s="17" t="s">
        <v>39</v>
      </c>
      <c r="D24" s="17">
        <v>1</v>
      </c>
      <c r="E24" s="10">
        <v>237</v>
      </c>
      <c r="F24" s="10">
        <v>236.07</v>
      </c>
      <c r="G24" s="10">
        <v>234.24</v>
      </c>
      <c r="H24" s="11">
        <f t="shared" si="0"/>
        <v>235.76999999999998</v>
      </c>
      <c r="I24" s="9">
        <f t="shared" si="1"/>
        <v>1.4042435686162085</v>
      </c>
      <c r="J24" s="9">
        <f t="shared" si="2"/>
        <v>0.59559891785053587</v>
      </c>
      <c r="K24" s="36">
        <f t="shared" si="3"/>
        <v>235.76999999999998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</row>
    <row r="25" spans="1:1014" ht="23.25" x14ac:dyDescent="0.25">
      <c r="A25" s="22"/>
      <c r="B25" s="29" t="s">
        <v>21</v>
      </c>
      <c r="C25" s="30"/>
      <c r="D25" s="30"/>
      <c r="E25" s="32"/>
      <c r="F25" s="32"/>
      <c r="G25" s="32"/>
      <c r="H25" s="31"/>
      <c r="I25" s="31"/>
      <c r="J25" s="31"/>
      <c r="K25" s="59">
        <f>SUM(K14:K24)+0.02</f>
        <v>22881.903333333335</v>
      </c>
    </row>
    <row r="26" spans="1:1014" s="6" customFormat="1" x14ac:dyDescent="0.25">
      <c r="A26" s="1"/>
      <c r="B26" s="1"/>
      <c r="C26" s="1"/>
      <c r="D26" s="1"/>
      <c r="E26" s="34"/>
      <c r="F26" s="34"/>
      <c r="G26" s="34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</row>
    <row r="28" spans="1:1014" ht="47.25" customHeight="1" x14ac:dyDescent="0.25">
      <c r="A28" s="40" t="s">
        <v>15</v>
      </c>
      <c r="B28" s="40"/>
      <c r="C28" s="40"/>
      <c r="D28" s="40"/>
      <c r="E28" s="40"/>
      <c r="F28" s="41" t="s">
        <v>16</v>
      </c>
      <c r="G28" s="41"/>
      <c r="H28" s="41"/>
      <c r="I28" s="41"/>
      <c r="J28" s="41"/>
      <c r="K28" s="41"/>
    </row>
    <row r="29" spans="1:1014" ht="57" customHeight="1" x14ac:dyDescent="0.25">
      <c r="A29" s="42" t="s">
        <v>17</v>
      </c>
      <c r="B29" s="42"/>
      <c r="C29" s="42"/>
      <c r="D29" s="42"/>
      <c r="E29" s="42"/>
      <c r="F29" s="41" t="s">
        <v>18</v>
      </c>
      <c r="G29" s="41"/>
      <c r="H29" s="41"/>
      <c r="I29" s="41"/>
      <c r="J29" s="41"/>
      <c r="K29" s="41"/>
    </row>
    <row r="30" spans="1:1014" ht="18.75" x14ac:dyDescent="0.25">
      <c r="A30" s="12"/>
      <c r="B30" s="43" t="s">
        <v>41</v>
      </c>
      <c r="C30" s="43"/>
      <c r="D30" s="43"/>
      <c r="E30" s="43"/>
      <c r="F30" s="12"/>
      <c r="G30" s="12"/>
      <c r="H30" s="12"/>
      <c r="I30" s="12"/>
      <c r="J30" s="12"/>
      <c r="K30" s="12"/>
    </row>
    <row r="31" spans="1:1014" ht="1.5" customHeight="1" x14ac:dyDescent="0.25">
      <c r="A31" s="12"/>
      <c r="B31" s="12"/>
      <c r="C31" s="12"/>
      <c r="D31" s="12"/>
      <c r="E31" s="13"/>
      <c r="F31" s="12"/>
      <c r="G31" s="12"/>
      <c r="H31" s="12"/>
      <c r="I31" s="12"/>
      <c r="J31" s="12"/>
      <c r="K31" s="12"/>
    </row>
    <row r="32" spans="1:1014" ht="17.25" customHeight="1" x14ac:dyDescent="0.25">
      <c r="A32" s="12"/>
      <c r="B32" s="14"/>
      <c r="C32" s="12"/>
      <c r="D32" s="12"/>
      <c r="E32" s="13"/>
      <c r="F32" s="12"/>
      <c r="G32" s="12"/>
      <c r="H32" s="12"/>
      <c r="I32" s="12"/>
      <c r="J32" s="12"/>
      <c r="K32" s="12"/>
    </row>
    <row r="33" ht="42" customHeight="1" x14ac:dyDescent="0.25"/>
    <row r="60" spans="2:11" x14ac:dyDescent="0.25">
      <c r="K60" s="4"/>
    </row>
    <row r="62" spans="2:11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2:11" x14ac:dyDescent="0.25">
      <c r="B63" s="5"/>
      <c r="C63" s="5"/>
      <c r="D63" s="5"/>
      <c r="E63" s="8"/>
      <c r="F63" s="5"/>
      <c r="G63" s="5"/>
      <c r="H63" s="5"/>
      <c r="I63" s="5"/>
      <c r="J63" s="5"/>
      <c r="K63" s="5"/>
    </row>
  </sheetData>
  <autoFilter ref="A13:ALZ25" xr:uid="{14F38CB7-18E8-4305-9BA9-9ECB4757E0DB}"/>
  <mergeCells count="22">
    <mergeCell ref="F1:K1"/>
    <mergeCell ref="A2:K2"/>
    <mergeCell ref="A3:K3"/>
    <mergeCell ref="A4:K6"/>
    <mergeCell ref="A7:K7"/>
    <mergeCell ref="B8:K8"/>
    <mergeCell ref="B9:E9"/>
    <mergeCell ref="B10:E10"/>
    <mergeCell ref="F9:K9"/>
    <mergeCell ref="F10:K10"/>
    <mergeCell ref="B62:K62"/>
    <mergeCell ref="E11:G11"/>
    <mergeCell ref="A28:E28"/>
    <mergeCell ref="F28:K28"/>
    <mergeCell ref="A29:E29"/>
    <mergeCell ref="F29:K29"/>
    <mergeCell ref="B30:E30"/>
    <mergeCell ref="A11:A12"/>
    <mergeCell ref="B11:B12"/>
    <mergeCell ref="C11:C12"/>
    <mergeCell ref="D11:D12"/>
    <mergeCell ref="H11:H12"/>
  </mergeCells>
  <phoneticPr fontId="7" type="noConversion"/>
  <conditionalFormatting sqref="J14:J24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5"/>
      <c r="H6" s="35"/>
      <c r="I6" s="35"/>
      <c r="J6" s="35"/>
      <c r="K6" s="35"/>
    </row>
    <row r="7" spans="7:11" x14ac:dyDescent="0.25">
      <c r="G7" s="35"/>
      <c r="H7" s="35"/>
      <c r="I7" s="35"/>
      <c r="J7" s="35"/>
      <c r="K7" s="35"/>
    </row>
    <row r="8" spans="7:11" x14ac:dyDescent="0.25">
      <c r="G8" s="35"/>
      <c r="H8" s="35"/>
      <c r="I8" s="35"/>
      <c r="J8" s="35"/>
      <c r="K8" s="35"/>
    </row>
    <row r="9" spans="7:11" x14ac:dyDescent="0.25">
      <c r="G9" s="35"/>
      <c r="H9" s="35"/>
      <c r="I9" s="35"/>
      <c r="J9" s="35"/>
      <c r="K9" s="35"/>
    </row>
    <row r="10" spans="7:11" x14ac:dyDescent="0.25">
      <c r="G10" s="35"/>
      <c r="H10" s="35"/>
      <c r="I10" s="35"/>
      <c r="J10" s="35"/>
      <c r="K10" s="35"/>
    </row>
    <row r="11" spans="7:11" x14ac:dyDescent="0.25">
      <c r="G11" s="35"/>
      <c r="H11" s="35"/>
      <c r="I11" s="35"/>
      <c r="J11" s="35"/>
      <c r="K11" s="35"/>
    </row>
    <row r="12" spans="7:11" x14ac:dyDescent="0.25">
      <c r="G12" s="35"/>
      <c r="H12" s="35"/>
      <c r="I12" s="35"/>
      <c r="J12" s="35"/>
      <c r="K12" s="35"/>
    </row>
    <row r="13" spans="7:11" x14ac:dyDescent="0.25">
      <c r="G13" s="35"/>
      <c r="H13" s="35"/>
      <c r="I13" s="35"/>
      <c r="J13" s="35"/>
      <c r="K13" s="35"/>
    </row>
    <row r="14" spans="7:11" x14ac:dyDescent="0.25">
      <c r="G14" s="35"/>
      <c r="H14" s="35"/>
      <c r="I14" s="35"/>
      <c r="J14" s="35"/>
      <c r="K14" s="35"/>
    </row>
    <row r="15" spans="7:11" x14ac:dyDescent="0.25">
      <c r="G15" s="35"/>
      <c r="H15" s="35"/>
      <c r="I15" s="35"/>
      <c r="J15" s="35"/>
      <c r="K15" s="35"/>
    </row>
    <row r="16" spans="7:11" x14ac:dyDescent="0.25">
      <c r="G16" s="35"/>
      <c r="H16" s="35"/>
      <c r="I16" s="35"/>
      <c r="J16" s="35"/>
      <c r="K16" s="35"/>
    </row>
    <row r="17" spans="7:11" x14ac:dyDescent="0.25">
      <c r="G17" s="35"/>
      <c r="H17" s="35"/>
      <c r="I17" s="35"/>
      <c r="J17" s="35"/>
      <c r="K17" s="35"/>
    </row>
    <row r="18" spans="7:11" x14ac:dyDescent="0.25">
      <c r="G18" s="35"/>
      <c r="H18" s="35"/>
      <c r="I18" s="35"/>
      <c r="J18" s="35"/>
      <c r="K18" s="35"/>
    </row>
    <row r="19" spans="7:11" x14ac:dyDescent="0.25">
      <c r="G19" s="35"/>
      <c r="H19" s="35"/>
      <c r="I19" s="35"/>
      <c r="J19" s="35"/>
      <c r="K19" s="35"/>
    </row>
    <row r="20" spans="7:11" x14ac:dyDescent="0.25">
      <c r="G20" s="35"/>
      <c r="H20" s="35"/>
      <c r="I20" s="35"/>
      <c r="J20" s="35"/>
      <c r="K20" s="35"/>
    </row>
    <row r="21" spans="7:11" x14ac:dyDescent="0.25">
      <c r="G21" s="35"/>
      <c r="H21" s="35"/>
      <c r="I21" s="35"/>
      <c r="J21" s="35"/>
      <c r="K21" s="35"/>
    </row>
    <row r="22" spans="7:11" x14ac:dyDescent="0.25">
      <c r="G22" s="35"/>
      <c r="H22" s="35"/>
      <c r="I22" s="35"/>
      <c r="J22" s="35"/>
      <c r="K22" s="35"/>
    </row>
    <row r="23" spans="7:11" x14ac:dyDescent="0.25">
      <c r="G23" s="35"/>
      <c r="H23" s="35"/>
      <c r="I23" s="35"/>
      <c r="J23" s="35"/>
      <c r="K23" s="35"/>
    </row>
    <row r="24" spans="7:11" x14ac:dyDescent="0.25">
      <c r="G24" s="35"/>
      <c r="H24" s="35"/>
      <c r="I24" s="35"/>
      <c r="J24" s="35"/>
      <c r="K24" s="35"/>
    </row>
    <row r="25" spans="7:11" x14ac:dyDescent="0.25">
      <c r="G25" s="35"/>
      <c r="H25" s="35"/>
      <c r="I25" s="35"/>
      <c r="J25" s="35"/>
      <c r="K25" s="35"/>
    </row>
    <row r="26" spans="7:11" x14ac:dyDescent="0.25">
      <c r="G26" s="35"/>
      <c r="H26" s="35"/>
      <c r="I26" s="35"/>
      <c r="J26" s="35"/>
      <c r="K26" s="35"/>
    </row>
    <row r="27" spans="7:11" x14ac:dyDescent="0.25">
      <c r="G27" s="35"/>
      <c r="H27" s="35"/>
      <c r="I27" s="35"/>
      <c r="J27" s="35"/>
      <c r="K27" s="3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2026-08-31T15:39:06Z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