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243057,26" sheetId="5" r:id="rId1"/>
  </sheets>
  <definedNames>
    <definedName name="_xlnm.Print_Area" localSheetId="0">'243057,26'!$A$2:$N$23</definedName>
  </definedNames>
  <calcPr calcId="125725" refMode="R1C1"/>
</workbook>
</file>

<file path=xl/calcChain.xml><?xml version="1.0" encoding="utf-8"?>
<calcChain xmlns="http://schemas.openxmlformats.org/spreadsheetml/2006/main">
  <c r="G18" i="5"/>
  <c r="F18"/>
  <c r="H18"/>
  <c r="K17"/>
  <c r="J17"/>
  <c r="E17"/>
  <c r="I17" s="1"/>
  <c r="I18" l="1"/>
</calcChain>
</file>

<file path=xl/sharedStrings.xml><?xml version="1.0" encoding="utf-8"?>
<sst xmlns="http://schemas.openxmlformats.org/spreadsheetml/2006/main" count="38" uniqueCount="36">
  <si>
    <t>Начальная (максимальная) цена контракта вычисляется по формуле:</t>
  </si>
  <si>
    <t>V</t>
  </si>
  <si>
    <t>n</t>
  </si>
  <si>
    <r>
      <t>i= 1</t>
    </r>
    <r>
      <rPr>
        <vertAlign val="superscript"/>
        <sz val="10"/>
        <rFont val="Times New Roman"/>
        <family val="1"/>
        <charset val="204"/>
      </rPr>
      <t>Цi</t>
    </r>
  </si>
  <si>
    <t xml:space="preserve">где: </t>
  </si>
  <si>
    <t xml:space="preserve">v - количество (объем) закупаемого товара (работы, услуги); </t>
  </si>
  <si>
    <t xml:space="preserve">n - количество значений, используемых в расчете; </t>
  </si>
  <si>
    <t xml:space="preserve">i - номер источника ценовой информации; </t>
  </si>
  <si>
    <t>цi - цена единицы товара, работы, услуги, представленная в источнике с номером i</t>
  </si>
  <si>
    <t>ФКУ ИК-28 ГУФСИН России по Пермскому краю</t>
  </si>
  <si>
    <t>Условия контракта</t>
  </si>
  <si>
    <t>НМЦК рын.</t>
  </si>
  <si>
    <t>Среднеквадрат.</t>
  </si>
  <si>
    <t>Коэфицент</t>
  </si>
  <si>
    <t>№ заказа (№ лота)</t>
  </si>
  <si>
    <t>Наименование предмета контракта</t>
  </si>
  <si>
    <t>Количество (объем)</t>
  </si>
  <si>
    <t xml:space="preserve"> средняя цена</t>
  </si>
  <si>
    <r>
      <t>НМЦК</t>
    </r>
    <r>
      <rPr>
        <vertAlign val="superscript"/>
        <sz val="10"/>
        <rFont val="Times New Roman"/>
        <family val="1"/>
        <charset val="204"/>
      </rPr>
      <t>рын</t>
    </r>
    <r>
      <rPr>
        <sz val="10"/>
        <rFont val="Times New Roman"/>
        <family val="1"/>
        <charset val="204"/>
      </rPr>
      <t>=</t>
    </r>
  </si>
  <si>
    <t>20.30.22.120</t>
  </si>
  <si>
    <t xml:space="preserve"> отклонение</t>
  </si>
  <si>
    <t xml:space="preserve">В соответствии с пунктом 6 статьи 22 Федерального закона от 5 апреля 2013 г. № 44-ФЗ «О контрактной системе в сфере закупок товаров, работ, услуг для обеспечения государственных и муниципальных нужд» начальная (максимальная) цена контракта определена Методом сопоставимых рыночных цен (анализа рынка) (приказ Минэкономразвития России от 02.10.2013 № 567) </t>
  </si>
  <si>
    <t>вариации (%)</t>
  </si>
  <si>
    <t>Ед. измере-ния</t>
  </si>
  <si>
    <t>Начальник энергомеханического отдела</t>
  </si>
  <si>
    <t>В.Н. Мельников</t>
  </si>
  <si>
    <t xml:space="preserve">                              ОБОСНОВАНИЕ ЦЕНЫ КОНТРАКТА                                                                                        </t>
  </si>
  <si>
    <t>Исп.:</t>
  </si>
  <si>
    <t>м</t>
  </si>
  <si>
    <t>Исходя из вышеизложенного, цена, предлагаемая поставщиком № 3, является наименьшей.  Целесообразно заключить Государственный контракт на сумму 27 300,00 рублей</t>
  </si>
  <si>
    <t>(двадцать семь тысяч триста рублей 00 коп.) с поставщиком № 2</t>
  </si>
  <si>
    <r>
      <t>"___" июня 20</t>
    </r>
    <r>
      <rPr>
        <u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 xml:space="preserve"> г.</t>
    </r>
  </si>
  <si>
    <t>Уплотнитель крышки автоклава ИПКС 
ОКПД 2: 22.19.73.114 — Уплотнители резиновые</t>
  </si>
  <si>
    <r>
      <t xml:space="preserve">1 пост. вх. № </t>
    </r>
    <r>
      <rPr>
        <sz val="10"/>
        <color theme="0"/>
        <rFont val="Times New Roman"/>
        <family val="1"/>
        <charset val="204"/>
      </rPr>
      <t>401</t>
    </r>
    <r>
      <rPr>
        <sz val="10"/>
        <rFont val="Times New Roman"/>
        <family val="1"/>
        <charset val="204"/>
      </rPr>
      <t xml:space="preserve">       от 18.06.2026</t>
    </r>
  </si>
  <si>
    <r>
      <t xml:space="preserve">2 пост вх. № </t>
    </r>
    <r>
      <rPr>
        <sz val="10"/>
        <color theme="0"/>
        <rFont val="Times New Roman"/>
        <family val="1"/>
        <charset val="204"/>
      </rPr>
      <t>402</t>
    </r>
    <r>
      <rPr>
        <sz val="10"/>
        <rFont val="Times New Roman"/>
        <family val="1"/>
        <charset val="204"/>
      </rPr>
      <t>от 18.06.2026</t>
    </r>
  </si>
  <si>
    <r>
      <t xml:space="preserve">3 пост вх. № </t>
    </r>
    <r>
      <rPr>
        <sz val="10"/>
        <color theme="0"/>
        <rFont val="Times New Roman"/>
        <family val="1"/>
        <charset val="204"/>
      </rPr>
      <t>403</t>
    </r>
    <r>
      <rPr>
        <sz val="10"/>
        <rFont val="Times New Roman"/>
        <family val="1"/>
        <charset val="204"/>
      </rPr>
      <t xml:space="preserve"> от 18.06.2026</t>
    </r>
  </si>
</sst>
</file>

<file path=xl/styles.xml><?xml version="1.0" encoding="utf-8"?>
<styleSheet xmlns="http://schemas.openxmlformats.org/spreadsheetml/2006/main">
  <numFmts count="3">
    <numFmt numFmtId="164" formatCode="0.0%"/>
    <numFmt numFmtId="165" formatCode="0.00000"/>
    <numFmt numFmtId="166" formatCode="0.000"/>
  </numFmts>
  <fonts count="1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Arial"/>
      <family val="2"/>
      <charset val="204"/>
    </font>
    <font>
      <vertAlign val="superscript"/>
      <sz val="10"/>
      <name val="Times New Roman"/>
      <family val="1"/>
      <charset val="204"/>
    </font>
    <font>
      <u/>
      <sz val="6"/>
      <color theme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u/>
      <sz val="10"/>
      <name val="Times New Roman"/>
      <family val="1"/>
      <charset val="204"/>
    </font>
    <font>
      <sz val="10"/>
      <color theme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64">
    <xf numFmtId="0" fontId="0" fillId="0" borderId="0" xfId="0"/>
    <xf numFmtId="0" fontId="3" fillId="0" borderId="0" xfId="0" applyFont="1" applyAlignment="1"/>
    <xf numFmtId="0" fontId="5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top"/>
    </xf>
    <xf numFmtId="0" fontId="0" fillId="0" borderId="3" xfId="0" applyBorder="1"/>
    <xf numFmtId="0" fontId="0" fillId="0" borderId="2" xfId="0" applyBorder="1"/>
    <xf numFmtId="0" fontId="3" fillId="0" borderId="1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0" xfId="0" applyFont="1"/>
    <xf numFmtId="0" fontId="10" fillId="0" borderId="10" xfId="0" applyFont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 wrapText="1"/>
    </xf>
    <xf numFmtId="2" fontId="3" fillId="0" borderId="10" xfId="0" applyNumberFormat="1" applyFont="1" applyFill="1" applyBorder="1" applyAlignment="1">
      <alignment horizontal="center" vertical="center"/>
    </xf>
    <xf numFmtId="0" fontId="0" fillId="0" borderId="0" xfId="0" applyFill="1"/>
    <xf numFmtId="1" fontId="0" fillId="0" borderId="0" xfId="0" applyNumberFormat="1" applyFill="1"/>
    <xf numFmtId="165" fontId="0" fillId="0" borderId="0" xfId="0" applyNumberFormat="1" applyFill="1"/>
    <xf numFmtId="166" fontId="0" fillId="0" borderId="0" xfId="0" applyNumberFormat="1" applyFill="1"/>
    <xf numFmtId="2" fontId="0" fillId="0" borderId="0" xfId="0" applyNumberFormat="1" applyFill="1"/>
    <xf numFmtId="0" fontId="0" fillId="0" borderId="0" xfId="0" applyFill="1" applyAlignment="1">
      <alignment wrapText="1"/>
    </xf>
    <xf numFmtId="2" fontId="0" fillId="0" borderId="0" xfId="0" applyNumberFormat="1"/>
    <xf numFmtId="0" fontId="3" fillId="0" borderId="0" xfId="0" applyFont="1" applyAlignment="1">
      <alignment horizontal="left" wrapText="1"/>
    </xf>
    <xf numFmtId="0" fontId="3" fillId="0" borderId="6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9" fillId="0" borderId="0" xfId="0" applyFont="1"/>
    <xf numFmtId="2" fontId="9" fillId="0" borderId="0" xfId="0" applyNumberFormat="1" applyFont="1"/>
    <xf numFmtId="0" fontId="0" fillId="0" borderId="0" xfId="0" applyAlignment="1">
      <alignment horizontal="right"/>
    </xf>
    <xf numFmtId="0" fontId="3" fillId="0" borderId="2" xfId="0" applyFont="1" applyFill="1" applyBorder="1" applyAlignment="1"/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wrapText="1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9" fillId="0" borderId="9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2" fontId="3" fillId="0" borderId="8" xfId="0" applyNumberFormat="1" applyFont="1" applyFill="1" applyBorder="1" applyAlignment="1">
      <alignment horizontal="center" vertical="center"/>
    </xf>
    <xf numFmtId="4" fontId="3" fillId="0" borderId="8" xfId="0" applyNumberFormat="1" applyFont="1" applyFill="1" applyBorder="1" applyAlignment="1">
      <alignment horizontal="center" vertical="center"/>
    </xf>
    <xf numFmtId="164" fontId="3" fillId="0" borderId="8" xfId="1" applyNumberFormat="1" applyFont="1" applyFill="1" applyBorder="1" applyAlignment="1">
      <alignment horizontal="center" vertical="center"/>
    </xf>
    <xf numFmtId="10" fontId="10" fillId="0" borderId="10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left" vertical="center" wrapText="1"/>
    </xf>
    <xf numFmtId="2" fontId="9" fillId="0" borderId="8" xfId="0" applyNumberFormat="1" applyFont="1" applyFill="1" applyBorder="1" applyAlignment="1">
      <alignment horizontal="center" vertical="center" wrapText="1"/>
    </xf>
    <xf numFmtId="2" fontId="8" fillId="0" borderId="8" xfId="0" applyNumberFormat="1" applyFont="1" applyFill="1" applyBorder="1" applyAlignment="1">
      <alignment horizontal="center" vertical="center"/>
    </xf>
    <xf numFmtId="0" fontId="4" fillId="0" borderId="0" xfId="0" applyFont="1" applyAlignment="1"/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9" fontId="2" fillId="0" borderId="0" xfId="1" applyFont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/>
    <xf numFmtId="0" fontId="3" fillId="0" borderId="2" xfId="0" applyFont="1" applyFill="1" applyBorder="1" applyAlignment="1"/>
    <xf numFmtId="0" fontId="3" fillId="0" borderId="0" xfId="0" applyFont="1" applyAlignment="1">
      <alignment horizontal="right"/>
    </xf>
    <xf numFmtId="0" fontId="3" fillId="0" borderId="5" xfId="2" applyFont="1" applyFill="1" applyBorder="1" applyAlignment="1" applyProtection="1">
      <alignment horizontal="center" vertical="center" wrapText="1"/>
    </xf>
    <xf numFmtId="0" fontId="3" fillId="0" borderId="8" xfId="2" applyFont="1" applyFill="1" applyBorder="1" applyAlignment="1" applyProtection="1">
      <alignment horizontal="center" vertical="center" wrapText="1"/>
    </xf>
  </cellXfs>
  <cellStyles count="3">
    <cellStyle name="Гиперссылка" xfId="2" builtinId="8"/>
    <cellStyle name="Обычный" xfId="0" builtinId="0"/>
    <cellStyle name="Процентный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6"/>
  <sheetViews>
    <sheetView tabSelected="1" topLeftCell="B1" workbookViewId="0">
      <selection activeCell="I17" sqref="I17"/>
    </sheetView>
  </sheetViews>
  <sheetFormatPr defaultRowHeight="15"/>
  <cols>
    <col min="1" max="1" width="9.7109375" customWidth="1"/>
    <col min="2" max="2" width="35.7109375" customWidth="1"/>
    <col min="3" max="3" width="10.7109375" customWidth="1"/>
    <col min="4" max="4" width="10.28515625" customWidth="1"/>
    <col min="5" max="8" width="9.7109375" bestFit="1" customWidth="1"/>
    <col min="9" max="10" width="13" customWidth="1"/>
    <col min="11" max="11" width="15.42578125" bestFit="1" customWidth="1"/>
    <col min="12" max="12" width="11.7109375" customWidth="1"/>
    <col min="13" max="13" width="13" hidden="1" customWidth="1"/>
    <col min="14" max="14" width="13.85546875" hidden="1" customWidth="1"/>
    <col min="15" max="16" width="0" hidden="1" customWidth="1"/>
    <col min="17" max="17" width="10.5703125" bestFit="1" customWidth="1"/>
    <col min="18" max="18" width="9.5703125" bestFit="1" customWidth="1"/>
    <col min="22" max="22" width="14.140625" customWidth="1"/>
  </cols>
  <sheetData>
    <row r="1" spans="1:14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4">
      <c r="A2" s="48" t="s">
        <v>26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4" ht="41.25" customHeight="1">
      <c r="A3" s="45" t="s">
        <v>21</v>
      </c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4">
      <c r="A4" s="46" t="s">
        <v>0</v>
      </c>
      <c r="B4" s="46"/>
      <c r="C4" s="46"/>
      <c r="D4" s="46"/>
      <c r="E4" s="46"/>
      <c r="F4" s="46"/>
      <c r="G4" s="46"/>
      <c r="H4" s="46"/>
      <c r="I4" s="1"/>
      <c r="J4" s="2"/>
      <c r="K4" s="2"/>
    </row>
    <row r="5" spans="1:14" ht="15.75" thickBot="1">
      <c r="A5" s="47" t="s">
        <v>18</v>
      </c>
      <c r="B5" s="3" t="s">
        <v>1</v>
      </c>
      <c r="C5" s="1" t="s">
        <v>2</v>
      </c>
      <c r="D5" s="1"/>
      <c r="E5" s="1"/>
      <c r="F5" s="1"/>
      <c r="G5" s="1"/>
      <c r="H5" s="1"/>
      <c r="I5" s="1"/>
      <c r="J5" s="2"/>
      <c r="K5" s="2"/>
    </row>
    <row r="6" spans="1:14" ht="15.75">
      <c r="A6" s="47"/>
      <c r="B6" s="4" t="s">
        <v>2</v>
      </c>
      <c r="C6" s="5" t="s">
        <v>3</v>
      </c>
      <c r="D6" s="1"/>
      <c r="E6" s="1"/>
      <c r="F6" s="1"/>
      <c r="G6" s="1"/>
      <c r="H6" s="1"/>
      <c r="I6" s="1"/>
      <c r="J6" s="2"/>
      <c r="K6" s="2"/>
    </row>
    <row r="7" spans="1:14">
      <c r="A7" s="44" t="s">
        <v>4</v>
      </c>
      <c r="B7" s="44"/>
      <c r="C7" s="44"/>
      <c r="D7" s="44"/>
      <c r="E7" s="44"/>
      <c r="F7" s="44"/>
      <c r="G7" s="44"/>
      <c r="H7" s="44"/>
      <c r="I7" s="1"/>
      <c r="J7" s="2"/>
      <c r="K7" s="2"/>
    </row>
    <row r="8" spans="1:14">
      <c r="A8" s="57" t="s">
        <v>5</v>
      </c>
      <c r="B8" s="57"/>
      <c r="C8" s="57"/>
      <c r="D8" s="57"/>
      <c r="E8" s="57"/>
      <c r="F8" s="57"/>
      <c r="G8" s="57"/>
      <c r="H8" s="57"/>
      <c r="I8" s="1"/>
      <c r="J8" s="2"/>
      <c r="K8" s="2"/>
    </row>
    <row r="9" spans="1:14">
      <c r="A9" s="57" t="s">
        <v>6</v>
      </c>
      <c r="B9" s="57"/>
      <c r="C9" s="57"/>
      <c r="D9" s="57"/>
      <c r="E9" s="57"/>
      <c r="F9" s="57"/>
      <c r="G9" s="57"/>
      <c r="H9" s="57"/>
      <c r="I9" s="1"/>
      <c r="J9" s="2"/>
      <c r="K9" s="2"/>
    </row>
    <row r="10" spans="1:14">
      <c r="A10" s="57" t="s">
        <v>7</v>
      </c>
      <c r="B10" s="57"/>
      <c r="C10" s="57"/>
      <c r="D10" s="57"/>
      <c r="E10" s="57"/>
      <c r="F10" s="57"/>
      <c r="G10" s="57"/>
      <c r="H10" s="57"/>
      <c r="I10" s="1"/>
      <c r="J10" s="2"/>
      <c r="K10" s="2"/>
    </row>
    <row r="11" spans="1:14">
      <c r="A11" s="57" t="s">
        <v>8</v>
      </c>
      <c r="B11" s="57"/>
      <c r="C11" s="57"/>
      <c r="D11" s="57"/>
      <c r="E11" s="57"/>
      <c r="F11" s="57"/>
      <c r="G11" s="57"/>
      <c r="H11" s="57"/>
      <c r="I11" s="1"/>
      <c r="J11" s="2"/>
      <c r="K11" s="2"/>
    </row>
    <row r="12" spans="1:14">
      <c r="A12" s="28"/>
      <c r="B12" s="58" t="s">
        <v>9</v>
      </c>
      <c r="C12" s="59"/>
      <c r="D12" s="59"/>
      <c r="E12" s="59"/>
      <c r="F12" s="59"/>
      <c r="G12" s="59"/>
      <c r="H12" s="59"/>
      <c r="I12" s="60"/>
      <c r="J12" s="6"/>
      <c r="K12" s="7"/>
    </row>
    <row r="13" spans="1:14">
      <c r="A13" s="49" t="s">
        <v>10</v>
      </c>
      <c r="B13" s="50"/>
      <c r="C13" s="50"/>
      <c r="D13" s="50"/>
      <c r="E13" s="50"/>
      <c r="F13" s="50"/>
      <c r="G13" s="50"/>
      <c r="H13" s="51"/>
      <c r="I13" s="52" t="s">
        <v>11</v>
      </c>
      <c r="J13" s="31" t="s">
        <v>12</v>
      </c>
      <c r="K13" s="31" t="s">
        <v>13</v>
      </c>
    </row>
    <row r="14" spans="1:14" ht="15" customHeight="1">
      <c r="A14" s="52" t="s">
        <v>14</v>
      </c>
      <c r="B14" s="55" t="s">
        <v>15</v>
      </c>
      <c r="C14" s="52" t="s">
        <v>23</v>
      </c>
      <c r="D14" s="52" t="s">
        <v>16</v>
      </c>
      <c r="E14" s="52" t="s">
        <v>17</v>
      </c>
      <c r="F14" s="62" t="s">
        <v>33</v>
      </c>
      <c r="G14" s="62" t="s">
        <v>34</v>
      </c>
      <c r="H14" s="62" t="s">
        <v>35</v>
      </c>
      <c r="I14" s="53"/>
      <c r="J14" s="29" t="s">
        <v>20</v>
      </c>
      <c r="K14" s="32" t="s">
        <v>22</v>
      </c>
    </row>
    <row r="15" spans="1:14" ht="57.6" customHeight="1">
      <c r="A15" s="54"/>
      <c r="B15" s="56"/>
      <c r="C15" s="54"/>
      <c r="D15" s="54"/>
      <c r="E15" s="54"/>
      <c r="F15" s="63"/>
      <c r="G15" s="63"/>
      <c r="H15" s="63"/>
      <c r="I15" s="54"/>
      <c r="J15" s="30"/>
      <c r="K15" s="33"/>
      <c r="M15" t="s">
        <v>19</v>
      </c>
      <c r="N15">
        <v>9</v>
      </c>
    </row>
    <row r="16" spans="1:14">
      <c r="A16" s="8">
        <v>1</v>
      </c>
      <c r="B16" s="23">
        <v>2</v>
      </c>
      <c r="C16" s="12">
        <v>3</v>
      </c>
      <c r="D16" s="12">
        <v>4</v>
      </c>
      <c r="E16" s="8">
        <v>5</v>
      </c>
      <c r="F16" s="8">
        <v>6</v>
      </c>
      <c r="G16" s="8">
        <v>7</v>
      </c>
      <c r="H16" s="8">
        <v>8</v>
      </c>
      <c r="I16" s="8">
        <v>9</v>
      </c>
      <c r="J16" s="11">
        <v>10</v>
      </c>
      <c r="K16" s="11">
        <v>11</v>
      </c>
    </row>
    <row r="17" spans="1:22" ht="38.25">
      <c r="A17" s="8">
        <v>1</v>
      </c>
      <c r="B17" s="41" t="s">
        <v>32</v>
      </c>
      <c r="C17" s="8" t="s">
        <v>28</v>
      </c>
      <c r="D17" s="8">
        <v>21</v>
      </c>
      <c r="E17" s="14">
        <f>AVERAGE(F17:H17)</f>
        <v>1443.3333333333333</v>
      </c>
      <c r="F17" s="8">
        <v>1550</v>
      </c>
      <c r="G17" s="8">
        <v>1300</v>
      </c>
      <c r="H17" s="8">
        <v>1480</v>
      </c>
      <c r="I17" s="14">
        <f>E17*D17</f>
        <v>30310</v>
      </c>
      <c r="J17" s="40">
        <f>STDEV(F17:H17)</f>
        <v>128.97028081435462</v>
      </c>
      <c r="K17" s="39">
        <f>(J17/E17)*100%</f>
        <v>8.9355852758213367E-2</v>
      </c>
    </row>
    <row r="18" spans="1:22" s="15" customFormat="1" ht="24" customHeight="1">
      <c r="A18" s="8"/>
      <c r="B18" s="34"/>
      <c r="C18" s="13" t="s">
        <v>11</v>
      </c>
      <c r="D18" s="35"/>
      <c r="E18" s="36"/>
      <c r="F18" s="42">
        <f>(F17*D17)</f>
        <v>32550</v>
      </c>
      <c r="G18" s="43">
        <f>(G17*D17)</f>
        <v>27300</v>
      </c>
      <c r="H18" s="36">
        <f>(H17*D17)</f>
        <v>31080</v>
      </c>
      <c r="I18" s="37">
        <f>SUM(I17:I17)</f>
        <v>30310</v>
      </c>
      <c r="J18" s="36"/>
      <c r="K18" s="38"/>
      <c r="L18" s="19"/>
      <c r="M18" s="16"/>
      <c r="N18" s="17"/>
      <c r="Q18" s="19"/>
      <c r="R18" s="19"/>
      <c r="S18" s="18"/>
      <c r="T18" s="20"/>
      <c r="V18" s="18"/>
    </row>
    <row r="19" spans="1:22" ht="14.25" customHeight="1">
      <c r="A19" s="1" t="s">
        <v>29</v>
      </c>
      <c r="B19" s="1"/>
      <c r="C19" s="1"/>
      <c r="D19" s="1"/>
      <c r="E19" s="1"/>
      <c r="F19" s="24"/>
      <c r="G19" s="24"/>
      <c r="H19" s="24"/>
      <c r="I19" s="24"/>
      <c r="J19" s="25"/>
      <c r="K19" s="25"/>
      <c r="L19" s="26"/>
      <c r="M19" s="25"/>
      <c r="N19" s="25"/>
      <c r="O19" s="25"/>
      <c r="P19" s="25"/>
      <c r="Q19" s="25"/>
      <c r="R19" s="25"/>
      <c r="S19" s="25"/>
      <c r="T19" s="25"/>
      <c r="U19" s="25"/>
    </row>
    <row r="20" spans="1:22">
      <c r="A20" s="9" t="s">
        <v>30</v>
      </c>
      <c r="B20" s="9"/>
      <c r="C20" s="9"/>
      <c r="D20" s="9"/>
      <c r="E20" s="9"/>
      <c r="F20" s="9"/>
      <c r="G20" s="9"/>
      <c r="H20" s="9"/>
      <c r="I20" s="9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</row>
    <row r="21" spans="1:22" ht="15" customHeight="1">
      <c r="A21" s="22" t="s">
        <v>27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</row>
    <row r="22" spans="1:22">
      <c r="A22" s="10" t="s">
        <v>24</v>
      </c>
      <c r="B22" s="10"/>
      <c r="J22" s="61" t="s">
        <v>25</v>
      </c>
      <c r="K22" s="61"/>
    </row>
    <row r="23" spans="1:22">
      <c r="A23" s="10" t="s">
        <v>31</v>
      </c>
      <c r="B23" s="10"/>
      <c r="J23" s="47"/>
      <c r="K23" s="47"/>
    </row>
    <row r="26" spans="1:22">
      <c r="F26" s="21"/>
    </row>
  </sheetData>
  <mergeCells count="22">
    <mergeCell ref="J22:K22"/>
    <mergeCell ref="J23:K23"/>
    <mergeCell ref="D14:D15"/>
    <mergeCell ref="E14:E15"/>
    <mergeCell ref="F14:F15"/>
    <mergeCell ref="G14:G15"/>
    <mergeCell ref="H14:H15"/>
    <mergeCell ref="A8:H8"/>
    <mergeCell ref="A9:H9"/>
    <mergeCell ref="A10:H10"/>
    <mergeCell ref="A11:H11"/>
    <mergeCell ref="B12:I12"/>
    <mergeCell ref="A13:H13"/>
    <mergeCell ref="I13:I15"/>
    <mergeCell ref="A14:A15"/>
    <mergeCell ref="B14:B15"/>
    <mergeCell ref="C14:C15"/>
    <mergeCell ref="A7:H7"/>
    <mergeCell ref="A3:K3"/>
    <mergeCell ref="A4:H4"/>
    <mergeCell ref="A5:A6"/>
    <mergeCell ref="A2:K2"/>
  </mergeCells>
  <pageMargins left="0.70866141732283472" right="0.70866141732283472" top="0.74803149606299213" bottom="0.74803149606299213" header="0.31496062992125984" footer="0.31496062992125984"/>
  <pageSetup paperSize="9" scale="84" orientation="landscape" verticalDpi="180" r:id="rId1"/>
  <rowBreaks count="1" manualBreakCount="1">
    <brk id="22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243057,26</vt:lpstr>
      <vt:lpstr>'243057,26'!Область_печати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2026-06-30T09:38:45Z</dcterms:modified>
</cp:coreProperties>
</file>