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05"/>
  </bookViews>
  <sheets>
    <sheet name="Лист1" sheetId="4" r:id="rId1"/>
    <sheet name="Лист2" sheetId="5" r:id="rId2"/>
  </sheets>
  <definedNames>
    <definedName name="_xlnm.Print_Area" localSheetId="0">Лист1!$A$1:$L$22</definedName>
  </definedNames>
  <calcPr calcId="124519"/>
  <fileRecoveryPr repairLoad="1"/>
</workbook>
</file>

<file path=xl/calcChain.xml><?xml version="1.0" encoding="utf-8"?>
<calcChain xmlns="http://schemas.openxmlformats.org/spreadsheetml/2006/main">
  <c r="L12" i="4"/>
  <c r="I12"/>
  <c r="J12" s="1"/>
  <c r="K12" s="1"/>
  <c r="B12"/>
  <c r="L11"/>
  <c r="I11"/>
  <c r="J11" s="1"/>
  <c r="K11" s="1"/>
  <c r="B11"/>
  <c r="L13" l="1"/>
  <c r="B10" l="1"/>
  <c r="I10"/>
  <c r="J10" l="1"/>
  <c r="K10" s="1"/>
</calcChain>
</file>

<file path=xl/sharedStrings.xml><?xml version="1.0" encoding="utf-8"?>
<sst xmlns="http://schemas.openxmlformats.org/spreadsheetml/2006/main" count="29" uniqueCount="27">
  <si>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</si>
  <si>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</si>
  <si>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</si>
  <si>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</si>
  <si>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</si>
  <si>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</si>
  <si>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</si>
  <si>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</si>
  <si>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</si>
  <si>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Однородность совокупности значений выявленных цен, используемых в расчете Н(М)ЦК, ЦКЕП</t>
  </si>
  <si>
    <t>Начальная (максимальная) цена контракта (далее - НМЦК) определена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нужд", приказом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</t>
  </si>
  <si>
    <t xml:space="preserve">поставщик 1 </t>
  </si>
  <si>
    <t xml:space="preserve">поставщик 2 </t>
  </si>
  <si>
    <t xml:space="preserve">поставщик 3 </t>
  </si>
  <si>
    <t>Коэфициент вариации цены не превышает 33,00 % поэтому совокупность значений, используемых в расчёте, принимается однородной. В соответствии</t>
  </si>
  <si>
    <t>ОБОСНОВАНИЕ НАЧАЛЬНОЙ (МАКСИМАЛЬНОЙ) ЦЕНЫ КОНТРАКТА
(ЦЕНЫ КОНТРАКТА, ЗАКЛЮЧАЕМОГО С ЕДИНСТВЕННЫМ ПОСТАВЩИКОМ)</t>
  </si>
  <si>
    <r>
      <t>со ст. 22 Закона № 44-ФЗ, в целях применения метода сопостовимых рыночных цен (анализа рынка), использовалась информация о цене товара из коммерческих предложений представленных поставщиками. Расчет производится по минимальной цене из предложенных.</t>
    </r>
    <r>
      <rPr>
        <b/>
        <sz val="11"/>
        <rFont val="Times New Roman"/>
        <family val="1"/>
        <charset val="204"/>
      </rPr>
      <t xml:space="preserve">
</t>
    </r>
  </si>
  <si>
    <t xml:space="preserve">Начальная (максимальная) цена контракта (руб.) </t>
  </si>
  <si>
    <t>поставщик 1 ООО"КАДАСТР НЕДВИЖЕМОСТИ"</t>
  </si>
  <si>
    <t>поставщик 2 ИП Кольцов Олег Александрович</t>
  </si>
  <si>
    <t>поставщик 3 ИП Ландин Юрий Владимирович</t>
  </si>
  <si>
    <t>Усл. ед.</t>
  </si>
  <si>
    <t>Заместитель начальника ФКУ ИК-6 УФСИН России по Смоленской области</t>
  </si>
  <si>
    <t>Оказание услуг по ремонту котла пищевого (замена ТЭНов 12шт)</t>
  </si>
  <si>
    <t>Оказание услуг по ремонту сковороды(замена спиралей, 4 шт)</t>
  </si>
  <si>
    <t>Оказание услуг по ремонту шкафа жаропрочного (замена термостатов, 2 шт)</t>
  </si>
  <si>
    <t>Д.А. Сергеев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</si>
</sst>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17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0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3" fillId="0" borderId="0" xfId="0" applyFont="1"/>
    <xf numFmtId="0" fontId="1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12" fillId="0" borderId="0" xfId="0" applyFont="1"/>
    <xf numFmtId="0" fontId="14" fillId="0" borderId="0" xfId="0" applyFont="1" applyFill="1"/>
    <xf numFmtId="0" fontId="14" fillId="0" borderId="0" xfId="0" applyFont="1"/>
    <xf numFmtId="0" fontId="6" fillId="0" borderId="0" xfId="0" applyFont="1" applyFill="1" applyAlignment="1"/>
    <xf numFmtId="0" fontId="6" fillId="0" borderId="0" xfId="0" applyFont="1" applyFill="1"/>
    <xf numFmtId="2" fontId="1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2" fontId="4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1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"/>
  <sheetViews>
    <sheetView tabSelected="1" workbookViewId="0">
      <selection activeCell="L13" sqref="L13"/>
    </sheetView>
  </sheetViews>
  <sheetFormatPr defaultRowHeight="15"/>
  <cols>
    <col min="1" max="1" width="3.28515625" customWidth="1"/>
    <col min="2" max="2" width="5.7109375" customWidth="1"/>
    <col min="3" max="3" width="41.42578125" customWidth="1"/>
    <col min="4" max="4" width="7.85546875" customWidth="1"/>
    <col min="6" max="6" width="9.28515625" customWidth="1"/>
    <col min="7" max="7" width="9.42578125" customWidth="1"/>
    <col min="8" max="8" width="9.7109375" customWidth="1"/>
    <col min="9" max="9" width="13.5703125" customWidth="1"/>
    <col min="10" max="10" width="11.85546875" customWidth="1"/>
    <col min="11" max="11" width="12" customWidth="1"/>
    <col min="12" max="12" width="29.85546875" customWidth="1"/>
  </cols>
  <sheetData>
    <row r="1" spans="1:14">
      <c r="I1" s="28"/>
      <c r="J1" s="28"/>
      <c r="K1" s="28"/>
      <c r="L1" s="28"/>
      <c r="M1" s="28"/>
      <c r="N1" s="28"/>
    </row>
    <row r="2" spans="1:14">
      <c r="I2" s="28"/>
      <c r="J2" s="28"/>
      <c r="K2" s="28"/>
      <c r="L2" s="28"/>
      <c r="M2" s="28"/>
      <c r="N2" s="28"/>
    </row>
    <row r="3" spans="1:14">
      <c r="I3" s="28"/>
      <c r="J3" s="28"/>
      <c r="K3" s="28"/>
      <c r="L3" s="28"/>
      <c r="M3" s="28"/>
      <c r="N3" s="28"/>
    </row>
    <row r="4" spans="1:14">
      <c r="I4" s="28"/>
      <c r="J4" s="28"/>
      <c r="K4" s="28"/>
      <c r="L4" s="28"/>
      <c r="M4" s="28"/>
      <c r="N4" s="28"/>
    </row>
    <row r="5" spans="1:14">
      <c r="I5" s="18"/>
      <c r="J5" s="28"/>
      <c r="K5" s="28"/>
      <c r="L5" s="28"/>
      <c r="M5" s="28"/>
      <c r="N5" s="28"/>
    </row>
    <row r="6" spans="1:14" ht="29.25" customHeight="1">
      <c r="A6" s="45" t="s">
        <v>15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4" ht="51" customHeight="1">
      <c r="A7" s="40" t="s">
        <v>10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4" ht="53.25" customHeight="1">
      <c r="B8" s="43" t="s">
        <v>0</v>
      </c>
      <c r="C8" s="43" t="s">
        <v>2</v>
      </c>
      <c r="D8" s="47" t="s">
        <v>1</v>
      </c>
      <c r="E8" s="47" t="s">
        <v>3</v>
      </c>
      <c r="F8" s="48" t="s">
        <v>4</v>
      </c>
      <c r="G8" s="48"/>
      <c r="H8" s="48"/>
      <c r="I8" s="41" t="s">
        <v>9</v>
      </c>
      <c r="J8" s="41"/>
      <c r="K8" s="41"/>
      <c r="L8" s="42" t="s">
        <v>8</v>
      </c>
    </row>
    <row r="9" spans="1:14" ht="127.5" customHeight="1">
      <c r="B9" s="44"/>
      <c r="C9" s="44"/>
      <c r="D9" s="47"/>
      <c r="E9" s="47"/>
      <c r="F9" s="32" t="s">
        <v>11</v>
      </c>
      <c r="G9" s="32" t="s">
        <v>12</v>
      </c>
      <c r="H9" s="32" t="s">
        <v>13</v>
      </c>
      <c r="I9" s="33" t="s">
        <v>7</v>
      </c>
      <c r="J9" s="33" t="s">
        <v>5</v>
      </c>
      <c r="K9" s="29" t="s">
        <v>6</v>
      </c>
      <c r="L9" s="42"/>
    </row>
    <row r="10" spans="1:14" ht="67.5" customHeight="1">
      <c r="B10" s="35">
        <f>ROW(A1)</f>
        <v>1</v>
      </c>
      <c r="C10" s="38" t="s">
        <v>23</v>
      </c>
      <c r="D10" s="39" t="s">
        <v>21</v>
      </c>
      <c r="E10" s="39">
        <v>2</v>
      </c>
      <c r="F10" s="31">
        <v>12120</v>
      </c>
      <c r="G10" s="31">
        <v>12726</v>
      </c>
      <c r="H10" s="34">
        <v>13362</v>
      </c>
      <c r="I10" s="1">
        <f t="shared" ref="I10" si="0">AVERAGE(F10:H10)</f>
        <v>12736</v>
      </c>
      <c r="J10" s="2">
        <f t="shared" ref="J10" si="1">SQRT((((F10-I10)^2)+((G10-I10)^2)+((H10-I10)^2))/2)</f>
        <v>621.06038353770396</v>
      </c>
      <c r="K10" s="36">
        <f>J10/I10*100</f>
        <v>4.8764163280284549</v>
      </c>
      <c r="L10" s="1">
        <v>12120</v>
      </c>
    </row>
    <row r="11" spans="1:14" ht="67.5" customHeight="1">
      <c r="B11" s="35">
        <f>ROW(A2)</f>
        <v>2</v>
      </c>
      <c r="C11" s="38" t="s">
        <v>24</v>
      </c>
      <c r="D11" s="39" t="s">
        <v>21</v>
      </c>
      <c r="E11" s="39">
        <v>1</v>
      </c>
      <c r="F11" s="31">
        <v>5760</v>
      </c>
      <c r="G11" s="31">
        <v>6048</v>
      </c>
      <c r="H11" s="34">
        <v>6350</v>
      </c>
      <c r="I11" s="1">
        <f t="shared" ref="I11" si="2">AVERAGE(F11:H11)</f>
        <v>6052.666666666667</v>
      </c>
      <c r="J11" s="2">
        <f t="shared" ref="J11" si="3">SQRT((((F11-I11)^2)+((G11-I11)^2)+((H11-I11)^2))/2)</f>
        <v>295.02768231698758</v>
      </c>
      <c r="K11" s="36">
        <f>J11/I11*100</f>
        <v>4.8743421464421335</v>
      </c>
      <c r="L11" s="1">
        <f>(E11)*MIN(F11:H11)</f>
        <v>5760</v>
      </c>
    </row>
    <row r="12" spans="1:14" ht="67.5" customHeight="1">
      <c r="B12" s="35">
        <f>ROW(A3)</f>
        <v>3</v>
      </c>
      <c r="C12" s="38" t="s">
        <v>25</v>
      </c>
      <c r="D12" s="39" t="s">
        <v>21</v>
      </c>
      <c r="E12" s="39">
        <v>1</v>
      </c>
      <c r="F12" s="31">
        <v>2120</v>
      </c>
      <c r="G12" s="31">
        <v>2226</v>
      </c>
      <c r="H12" s="34">
        <v>2337</v>
      </c>
      <c r="I12" s="1">
        <f t="shared" ref="I12" si="4">AVERAGE(F12:H12)</f>
        <v>2227.6666666666665</v>
      </c>
      <c r="J12" s="2">
        <f t="shared" ref="J12" si="5">SQRT((((F12-I12)^2)+((G12-I12)^2)+((H12-I12)^2))/2)</f>
        <v>108.50960018972206</v>
      </c>
      <c r="K12" s="36">
        <f>J12/I12*100</f>
        <v>4.8709980632824514</v>
      </c>
      <c r="L12" s="1">
        <f>(E12)*MIN(F12:H12)</f>
        <v>2120</v>
      </c>
    </row>
    <row r="13" spans="1:14" s="12" customFormat="1" ht="45" customHeight="1">
      <c r="B13" s="51" t="s">
        <v>17</v>
      </c>
      <c r="C13" s="52"/>
      <c r="D13" s="52"/>
      <c r="E13" s="52"/>
      <c r="F13" s="52"/>
      <c r="G13" s="52"/>
      <c r="H13" s="11"/>
      <c r="I13" s="11"/>
      <c r="J13" s="13"/>
      <c r="K13" s="13"/>
      <c r="L13" s="27">
        <f>SUM(L10:L12)</f>
        <v>20000</v>
      </c>
    </row>
    <row r="14" spans="1:14" s="12" customFormat="1" ht="4.5" customHeight="1">
      <c r="B14" s="16"/>
      <c r="C14" s="17"/>
      <c r="D14" s="17"/>
      <c r="E14" s="17"/>
      <c r="F14" s="17"/>
      <c r="G14" s="17"/>
      <c r="H14" s="11"/>
      <c r="I14" s="11"/>
      <c r="J14" s="13"/>
      <c r="K14" s="13"/>
      <c r="L14" s="14"/>
    </row>
    <row r="15" spans="1:14">
      <c r="A15" s="15" t="s">
        <v>14</v>
      </c>
      <c r="B15" s="3"/>
      <c r="C15" s="4"/>
      <c r="D15" s="3"/>
      <c r="E15" s="5"/>
      <c r="F15" s="6"/>
      <c r="G15" s="7"/>
      <c r="H15" s="7"/>
      <c r="I15" s="8"/>
      <c r="J15" s="9"/>
      <c r="K15" s="9"/>
      <c r="L15" s="10"/>
    </row>
    <row r="16" spans="1:14" ht="45.75" customHeight="1">
      <c r="A16" s="53" t="s">
        <v>16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</row>
    <row r="17" spans="1:12" ht="3" customHeight="1">
      <c r="A17" s="19"/>
      <c r="B17" s="19"/>
      <c r="C17" s="19"/>
      <c r="D17" s="19"/>
      <c r="E17" s="19"/>
      <c r="F17" s="20"/>
      <c r="G17" s="20"/>
      <c r="H17" s="20"/>
      <c r="I17" s="20"/>
      <c r="J17" s="20"/>
      <c r="K17" s="20"/>
      <c r="L17" s="20"/>
    </row>
    <row r="18" spans="1:12">
      <c r="A18" s="21"/>
      <c r="B18" s="21"/>
      <c r="C18" s="55" t="s">
        <v>22</v>
      </c>
      <c r="D18" s="21"/>
      <c r="E18" s="20"/>
      <c r="F18" s="20"/>
      <c r="G18" s="20"/>
      <c r="H18" s="20"/>
      <c r="I18" s="20"/>
      <c r="J18" s="20"/>
      <c r="K18" s="22"/>
      <c r="L18" s="22"/>
    </row>
    <row r="19" spans="1:12" ht="12" customHeight="1">
      <c r="A19" s="20"/>
      <c r="B19" s="20"/>
      <c r="C19" s="55"/>
      <c r="D19" s="20"/>
      <c r="E19" s="20"/>
      <c r="F19" s="20"/>
      <c r="G19" s="20"/>
      <c r="H19" s="20"/>
      <c r="K19" s="54"/>
      <c r="L19" s="54"/>
    </row>
    <row r="20" spans="1:12" ht="11.25" customHeight="1">
      <c r="A20" s="20"/>
      <c r="B20" s="20"/>
      <c r="C20" s="55"/>
      <c r="D20" s="20"/>
      <c r="E20" s="20"/>
      <c r="F20" s="20"/>
      <c r="G20" s="20"/>
      <c r="H20" s="20"/>
      <c r="I20" s="56" t="s">
        <v>26</v>
      </c>
      <c r="J20" s="56"/>
      <c r="K20" s="56"/>
      <c r="L20" s="56"/>
    </row>
    <row r="21" spans="1:12" s="30" customFormat="1" ht="15" customHeight="1">
      <c r="A21" s="46"/>
      <c r="B21" s="46"/>
      <c r="C21" s="46"/>
      <c r="D21" s="46"/>
      <c r="E21" s="46"/>
      <c r="F21" s="26"/>
      <c r="G21" s="26"/>
      <c r="H21" s="26"/>
      <c r="I21" s="26"/>
      <c r="J21" s="26"/>
      <c r="K21" s="26"/>
      <c r="L21" s="26"/>
    </row>
    <row r="22" spans="1:12" s="30" customFormat="1">
      <c r="A22" s="49"/>
      <c r="B22" s="49"/>
      <c r="C22" s="49"/>
      <c r="D22" s="49"/>
      <c r="E22" s="49"/>
      <c r="F22" s="49"/>
      <c r="G22" s="25"/>
      <c r="H22" s="25"/>
      <c r="K22" s="50"/>
      <c r="L22" s="50"/>
    </row>
    <row r="23" spans="1:12">
      <c r="A23" s="26"/>
      <c r="B23" s="26"/>
      <c r="C23" s="26"/>
      <c r="D23" s="23"/>
      <c r="E23" s="23"/>
      <c r="F23" s="23"/>
      <c r="G23" s="25"/>
      <c r="H23" s="25"/>
      <c r="I23" s="25"/>
      <c r="J23" s="25"/>
      <c r="K23" s="23"/>
      <c r="L23" s="24"/>
    </row>
    <row r="24" spans="1:1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4"/>
      <c r="L24" s="24"/>
    </row>
    <row r="25" spans="1:1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4"/>
      <c r="L25" s="24"/>
    </row>
    <row r="26" spans="1:1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</sheetData>
  <mergeCells count="17">
    <mergeCell ref="A21:E21"/>
    <mergeCell ref="E8:E9"/>
    <mergeCell ref="F8:H8"/>
    <mergeCell ref="A22:F22"/>
    <mergeCell ref="K22:L22"/>
    <mergeCell ref="C8:C9"/>
    <mergeCell ref="D8:D9"/>
    <mergeCell ref="B13:G13"/>
    <mergeCell ref="A16:L16"/>
    <mergeCell ref="K19:L19"/>
    <mergeCell ref="C18:C20"/>
    <mergeCell ref="I20:L20"/>
    <mergeCell ref="A7:L7"/>
    <mergeCell ref="I8:K8"/>
    <mergeCell ref="L8:L9"/>
    <mergeCell ref="B8:B9"/>
    <mergeCell ref="A6:L6"/>
  </mergeCells>
  <phoneticPr fontId="5" type="noConversion"/>
  <pageMargins left="0.39370078740157483" right="0.23622047244094488" top="0.15748031496062992" bottom="0.15748031496062992" header="0.15748031496062992" footer="0.15748031496062992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"/>
  <sheetViews>
    <sheetView workbookViewId="0">
      <selection activeCell="E15" sqref="E15"/>
    </sheetView>
  </sheetViews>
  <sheetFormatPr defaultRowHeight="15"/>
  <sheetData>
    <row r="1" spans="1:5">
      <c r="A1" s="37" t="s">
        <v>18</v>
      </c>
      <c r="B1" s="37"/>
      <c r="C1" s="37"/>
      <c r="D1" s="37"/>
    </row>
    <row r="2" spans="1:5">
      <c r="A2" s="57" t="s">
        <v>19</v>
      </c>
      <c r="B2" s="57"/>
      <c r="C2" s="57"/>
      <c r="D2" s="57"/>
      <c r="E2" s="57"/>
    </row>
    <row r="3" spans="1:5">
      <c r="A3" s="57" t="s">
        <v>20</v>
      </c>
      <c r="B3" s="57"/>
      <c r="C3" s="57"/>
      <c r="D3" s="57"/>
      <c r="E3" s="57"/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tyl2</cp:lastModifiedBy>
  <cp:lastPrinted>2024-03-27T12:48:47Z</cp:lastPrinted>
  <dcterms:created xsi:type="dcterms:W3CDTF">2014-01-15T18:15:09Z</dcterms:created>
  <dcterms:modified xsi:type="dcterms:W3CDTF">2026-08-28T13:48:54Z</dcterms:modified>
</cp:coreProperties>
</file>