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2CFCCED-7DCA-4B11-A2EE-D776F14E6C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ЦДИ" sheetId="4" r:id="rId1"/>
    <sheet name="Лист1" sheetId="5" r:id="rId2"/>
  </sheets>
  <definedNames>
    <definedName name="_xlnm.Print_Area" localSheetId="0">ОЦДИ!$A$1:$K$49</definedName>
  </definedNames>
  <calcPr calcId="191029"/>
</workbook>
</file>

<file path=xl/calcChain.xml><?xml version="1.0" encoding="utf-8"?>
<calcChain xmlns="http://schemas.openxmlformats.org/spreadsheetml/2006/main">
  <c r="I40" i="4" l="1"/>
  <c r="H40" i="4"/>
  <c r="K40" i="4" s="1"/>
  <c r="I39" i="4"/>
  <c r="H39" i="4"/>
  <c r="K39" i="4" s="1"/>
  <c r="J40" i="4" l="1"/>
  <c r="J39" i="4"/>
  <c r="I37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2" i="5"/>
  <c r="E37" i="5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2" i="5"/>
  <c r="I37" i="4" l="1"/>
  <c r="H37" i="4"/>
  <c r="K37" i="4" s="1"/>
  <c r="I36" i="4"/>
  <c r="H36" i="4"/>
  <c r="K36" i="4" s="1"/>
  <c r="I35" i="4"/>
  <c r="H35" i="4"/>
  <c r="K35" i="4" s="1"/>
  <c r="I34" i="4"/>
  <c r="H34" i="4"/>
  <c r="K34" i="4" s="1"/>
  <c r="I33" i="4"/>
  <c r="H33" i="4"/>
  <c r="K33" i="4" s="1"/>
  <c r="I32" i="4"/>
  <c r="H32" i="4"/>
  <c r="K32" i="4" s="1"/>
  <c r="I31" i="4"/>
  <c r="H31" i="4"/>
  <c r="K31" i="4" s="1"/>
  <c r="I30" i="4"/>
  <c r="H30" i="4"/>
  <c r="K30" i="4" s="1"/>
  <c r="I29" i="4"/>
  <c r="H29" i="4"/>
  <c r="K29" i="4" s="1"/>
  <c r="I28" i="4"/>
  <c r="H28" i="4"/>
  <c r="K28" i="4" s="1"/>
  <c r="I27" i="4"/>
  <c r="H27" i="4"/>
  <c r="K27" i="4" s="1"/>
  <c r="I26" i="4"/>
  <c r="H26" i="4"/>
  <c r="K26" i="4" s="1"/>
  <c r="I25" i="4"/>
  <c r="H25" i="4"/>
  <c r="K25" i="4" s="1"/>
  <c r="I24" i="4"/>
  <c r="H24" i="4"/>
  <c r="K24" i="4" s="1"/>
  <c r="I23" i="4"/>
  <c r="H23" i="4"/>
  <c r="K23" i="4" s="1"/>
  <c r="H38" i="4"/>
  <c r="K38" i="4" s="1"/>
  <c r="I38" i="4"/>
  <c r="I22" i="4"/>
  <c r="H22" i="4"/>
  <c r="K22" i="4" s="1"/>
  <c r="I21" i="4"/>
  <c r="H21" i="4"/>
  <c r="K21" i="4" s="1"/>
  <c r="I20" i="4"/>
  <c r="H20" i="4"/>
  <c r="K20" i="4" s="1"/>
  <c r="I19" i="4"/>
  <c r="H19" i="4"/>
  <c r="K19" i="4" s="1"/>
  <c r="I18" i="4"/>
  <c r="H18" i="4"/>
  <c r="K18" i="4" s="1"/>
  <c r="I17" i="4"/>
  <c r="H17" i="4"/>
  <c r="K17" i="4" s="1"/>
  <c r="I16" i="4"/>
  <c r="H16" i="4"/>
  <c r="K16" i="4" s="1"/>
  <c r="I15" i="4"/>
  <c r="H15" i="4"/>
  <c r="K15" i="4" s="1"/>
  <c r="J38" i="4" l="1"/>
  <c r="J29" i="4"/>
  <c r="J34" i="4"/>
  <c r="J32" i="4"/>
  <c r="J33" i="4"/>
  <c r="J30" i="4"/>
  <c r="J37" i="4"/>
  <c r="J36" i="4"/>
  <c r="J35" i="4"/>
  <c r="J31" i="4"/>
  <c r="J28" i="4"/>
  <c r="J27" i="4"/>
  <c r="J24" i="4"/>
  <c r="J22" i="4"/>
  <c r="J19" i="4"/>
  <c r="J15" i="4"/>
  <c r="J18" i="4"/>
  <c r="J23" i="4"/>
  <c r="J17" i="4"/>
  <c r="J21" i="4"/>
  <c r="J26" i="4"/>
  <c r="J16" i="4"/>
  <c r="J20" i="4"/>
  <c r="J25" i="4"/>
  <c r="I7" i="4"/>
  <c r="I8" i="4"/>
  <c r="I9" i="4"/>
  <c r="I10" i="4"/>
  <c r="I11" i="4"/>
  <c r="I12" i="4"/>
  <c r="I13" i="4"/>
  <c r="I14" i="4"/>
  <c r="H7" i="4"/>
  <c r="K7" i="4" s="1"/>
  <c r="H8" i="4"/>
  <c r="K8" i="4" s="1"/>
  <c r="H9" i="4"/>
  <c r="K9" i="4" s="1"/>
  <c r="H10" i="4"/>
  <c r="K10" i="4" s="1"/>
  <c r="H11" i="4"/>
  <c r="K11" i="4" s="1"/>
  <c r="H12" i="4"/>
  <c r="K12" i="4" s="1"/>
  <c r="H13" i="4"/>
  <c r="K13" i="4" s="1"/>
  <c r="H14" i="4"/>
  <c r="K14" i="4" s="1"/>
  <c r="H6" i="4"/>
  <c r="K6" i="4" s="1"/>
  <c r="I6" i="4"/>
  <c r="K41" i="4" l="1"/>
  <c r="J13" i="4"/>
  <c r="J12" i="4"/>
  <c r="J8" i="4"/>
  <c r="J6" i="4"/>
  <c r="J9" i="4"/>
  <c r="J14" i="4"/>
  <c r="J11" i="4"/>
  <c r="J10" i="4"/>
  <c r="J7" i="4"/>
</calcChain>
</file>

<file path=xl/sharedStrings.xml><?xml version="1.0" encoding="utf-8"?>
<sst xmlns="http://schemas.openxmlformats.org/spreadsheetml/2006/main" count="90" uniqueCount="58">
  <si>
    <t>Ед.изм.</t>
  </si>
  <si>
    <t>Рыночная стоимость, руб</t>
  </si>
  <si>
    <t>№</t>
  </si>
  <si>
    <t>ИТОГО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</si>
  <si>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</si>
  <si>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</si>
  <si>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</si>
  <si>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</si>
  <si>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</si>
  <si>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</si>
  <si>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</si>
  <si>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</si>
  <si>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</si>
  <si>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Сведения об источниках ценовой информации и цене за единицу ТРУ:</t>
  </si>
  <si>
    <t>штука</t>
  </si>
  <si>
    <t xml:space="preserve">Труба профильная 100х100х3 </t>
  </si>
  <si>
    <t>Труба профильная 60х40х2</t>
  </si>
  <si>
    <t>Доска обрезная</t>
  </si>
  <si>
    <t>Электрод с покрытием</t>
  </si>
  <si>
    <t>Круг шлифовальный</t>
  </si>
  <si>
    <t>Бита ударная магнитная</t>
  </si>
  <si>
    <t>Струбцина</t>
  </si>
  <si>
    <t>Валик</t>
  </si>
  <si>
    <t>Кисть малярная</t>
  </si>
  <si>
    <t>Бита ударная магнитная PH2x70</t>
  </si>
  <si>
    <t>Дрель-шуруповерт</t>
  </si>
  <si>
    <t>Бита торцевая 8x48</t>
  </si>
  <si>
    <t>Бита торцевая 10x48</t>
  </si>
  <si>
    <t>Уровень</t>
  </si>
  <si>
    <t>Грунт-эмаль</t>
  </si>
  <si>
    <t>Цемент</t>
  </si>
  <si>
    <t>Шланг</t>
  </si>
  <si>
    <t>Саморез кровельный</t>
  </si>
  <si>
    <t>3D панель для забора</t>
  </si>
  <si>
    <t>Петля правая</t>
  </si>
  <si>
    <t>Труба канализационная</t>
  </si>
  <si>
    <t>Тройник 40x40x40/87°,</t>
  </si>
  <si>
    <t>Труба профильная 40x25x2</t>
  </si>
  <si>
    <t>Крепление для панелей</t>
  </si>
  <si>
    <t>Тройник 40x40x40/45°,</t>
  </si>
  <si>
    <t>Профнастил оцинкованный</t>
  </si>
  <si>
    <t>Мембрана супердиффузионная</t>
  </si>
  <si>
    <t>Саморез кровельный, 4,8х35</t>
  </si>
  <si>
    <t>Саморез кровельный, 4,8х70</t>
  </si>
  <si>
    <t>Планка торцевая</t>
  </si>
  <si>
    <t>Планка конька</t>
  </si>
  <si>
    <t>упаковка</t>
  </si>
  <si>
    <t>набор</t>
  </si>
  <si>
    <t>Труба профильная 40х40х2</t>
  </si>
  <si>
    <t>Бита магнитная</t>
  </si>
  <si>
    <t>Расчет стартовой цены методом сопоставимых рыночных цен (анализа рынка)
на поставку расходных материалов и инструментов для выполнения ремонтных работ</t>
  </si>
  <si>
    <t>метр</t>
  </si>
  <si>
    <t>Дата подготовки расчета стартовой цены: 29.06.2026</t>
  </si>
  <si>
    <r>
      <t xml:space="preserve">Коэффициент вариации по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593 407 (Пятьсот девяносто три тысячи четыреста семь) рублей 22 копейки</t>
    </r>
    <r>
      <rPr>
        <sz val="12"/>
        <color rgb="FF0D0D0D"/>
        <rFont val="Times New Roman"/>
        <family val="1"/>
        <charset val="204"/>
      </rPr>
      <t>,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</si>
  <si>
    <t>Источник информации №1: Ценовое предложение № 283 от 26.06.2026</t>
  </si>
  <si>
    <t>Источник информации №2: Счет-КП № 337 от 26.06.2026</t>
  </si>
  <si>
    <t>Источник информации №3: Счет-КП № 78 от 26.06.2026</t>
  </si>
  <si>
    <t>Диск отрезной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</si>
</sst>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#,##0;[Red]#,##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D0D0D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11" fillId="5" borderId="1" xfId="1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3" fillId="2" borderId="0" xfId="0" applyFont="1" applyFill="1" applyBorder="1" applyAlignment="1">
      <alignment horizontal="left" vertical="center" wrapText="1"/>
    </xf>
    <xf numFmtId="164" fontId="0" fillId="0" borderId="0" xfId="0" applyNumberFormat="1"/>
    <xf numFmtId="0" fontId="13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right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2" fontId="13" fillId="3" borderId="2" xfId="0" applyNumberFormat="1" applyFont="1" applyFill="1" applyBorder="1" applyAlignment="1">
      <alignment horizontal="center" vertical="center" wrapText="1"/>
    </xf>
    <xf numFmtId="2" fontId="13" fillId="3" borderId="4" xfId="0" applyNumberFormat="1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44"/>
  <sheetViews>
    <sheetView showGridLines="0" tabSelected="1" zoomScale="85" zoomScaleNormal="85" workbookViewId="0">
      <selection activeCell="A49" sqref="A49:XFD49"/>
    </sheetView>
  </sheetViews>
  <sheetFormatPr defaultColWidth="8.7109375" defaultRowHeight="15"/>
  <cols>
    <col min="1" max="1" width="4.42578125" style="1" customWidth="1"/>
    <col min="2" max="2" width="35.28515625" style="2" customWidth="1"/>
    <col min="3" max="3" width="13.42578125" style="1" customWidth="1"/>
    <col min="4" max="4" width="10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6"/>
    </row>
    <row r="2" spans="1:12" s="16" customFormat="1" ht="112.5" customHeight="1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9"/>
    </row>
    <row r="3" spans="1:12" ht="40.9" customHeight="1">
      <c r="A3" s="44" t="s">
        <v>2</v>
      </c>
      <c r="B3" s="44" t="s">
        <v>4</v>
      </c>
      <c r="C3" s="44" t="s">
        <v>0</v>
      </c>
      <c r="D3" s="44" t="s">
        <v>5</v>
      </c>
      <c r="E3" s="46" t="s">
        <v>7</v>
      </c>
      <c r="F3" s="46" t="s">
        <v>9</v>
      </c>
      <c r="G3" s="46" t="s">
        <v>10</v>
      </c>
      <c r="H3" s="53" t="s">
        <v>6</v>
      </c>
      <c r="I3" s="45" t="s">
        <v>11</v>
      </c>
      <c r="J3" s="44" t="s">
        <v>8</v>
      </c>
      <c r="K3" s="52" t="s">
        <v>1</v>
      </c>
      <c r="L3" s="6"/>
    </row>
    <row r="4" spans="1:12" ht="15" customHeight="1">
      <c r="A4" s="44"/>
      <c r="B4" s="44"/>
      <c r="C4" s="44"/>
      <c r="D4" s="44"/>
      <c r="E4" s="47"/>
      <c r="F4" s="47"/>
      <c r="G4" s="47"/>
      <c r="H4" s="54"/>
      <c r="I4" s="50"/>
      <c r="J4" s="44"/>
      <c r="K4" s="52"/>
      <c r="L4" s="6"/>
    </row>
    <row r="5" spans="1:12" ht="31.9" customHeight="1" thickBot="1">
      <c r="A5" s="45"/>
      <c r="B5" s="45"/>
      <c r="C5" s="45"/>
      <c r="D5" s="45"/>
      <c r="E5" s="47"/>
      <c r="F5" s="47"/>
      <c r="G5" s="47"/>
      <c r="H5" s="55"/>
      <c r="I5" s="51"/>
      <c r="J5" s="44"/>
      <c r="K5" s="52"/>
      <c r="L5" s="6"/>
    </row>
    <row r="6" spans="1:12" s="39" customFormat="1" ht="31.9" customHeight="1" thickBot="1">
      <c r="A6" s="34">
        <v>1</v>
      </c>
      <c r="B6" s="35" t="s">
        <v>15</v>
      </c>
      <c r="C6" s="36" t="s">
        <v>14</v>
      </c>
      <c r="D6" s="29">
        <v>10</v>
      </c>
      <c r="E6" s="22">
        <v>7140</v>
      </c>
      <c r="F6" s="22">
        <v>7085</v>
      </c>
      <c r="G6" s="22">
        <v>6930</v>
      </c>
      <c r="H6" s="18">
        <f t="shared" ref="H6:H40" si="0">ROUND(AVERAGE(E6:G6),2)</f>
        <v>7051.67</v>
      </c>
      <c r="I6" s="25">
        <f t="shared" ref="I6:I40" si="1">STDEV(E6:G6)</f>
        <v>108.8959748261309</v>
      </c>
      <c r="J6" s="26">
        <f t="shared" ref="J6:J14" si="2">I6/H6*100</f>
        <v>1.5442579534511809</v>
      </c>
      <c r="K6" s="37">
        <f t="shared" ref="K6:K14" si="3">H6*D6</f>
        <v>70516.7</v>
      </c>
      <c r="L6" s="38"/>
    </row>
    <row r="7" spans="1:12" s="39" customFormat="1" ht="31.9" customHeight="1" thickBot="1">
      <c r="A7" s="34">
        <v>2</v>
      </c>
      <c r="B7" s="35" t="s">
        <v>48</v>
      </c>
      <c r="C7" s="36" t="s">
        <v>14</v>
      </c>
      <c r="D7" s="29">
        <v>26</v>
      </c>
      <c r="E7" s="22">
        <v>2040</v>
      </c>
      <c r="F7" s="22">
        <v>2020</v>
      </c>
      <c r="G7" s="22">
        <v>1980</v>
      </c>
      <c r="H7" s="18">
        <f t="shared" si="0"/>
        <v>2013.33</v>
      </c>
      <c r="I7" s="25">
        <f t="shared" si="1"/>
        <v>30.550504633038933</v>
      </c>
      <c r="J7" s="26">
        <f t="shared" si="2"/>
        <v>1.5174116827861768</v>
      </c>
      <c r="K7" s="37">
        <f t="shared" si="3"/>
        <v>52346.58</v>
      </c>
      <c r="L7" s="38"/>
    </row>
    <row r="8" spans="1:12" s="39" customFormat="1" ht="31.9" customHeight="1" thickBot="1">
      <c r="A8" s="34">
        <v>3</v>
      </c>
      <c r="B8" s="35" t="s">
        <v>16</v>
      </c>
      <c r="C8" s="36" t="s">
        <v>14</v>
      </c>
      <c r="D8" s="29">
        <v>28</v>
      </c>
      <c r="E8" s="22">
        <v>2295</v>
      </c>
      <c r="F8" s="22">
        <v>2245</v>
      </c>
      <c r="G8" s="22">
        <v>2227.5</v>
      </c>
      <c r="H8" s="18">
        <f t="shared" si="0"/>
        <v>2255.83</v>
      </c>
      <c r="I8" s="25">
        <f t="shared" si="1"/>
        <v>35.029749261639509</v>
      </c>
      <c r="J8" s="26">
        <f t="shared" si="2"/>
        <v>1.5528541273783711</v>
      </c>
      <c r="K8" s="37">
        <f t="shared" si="3"/>
        <v>63163.24</v>
      </c>
      <c r="L8" s="38"/>
    </row>
    <row r="9" spans="1:12" s="39" customFormat="1" ht="31.9" customHeight="1" thickBot="1">
      <c r="A9" s="34">
        <v>4</v>
      </c>
      <c r="B9" s="35" t="s">
        <v>17</v>
      </c>
      <c r="C9" s="36" t="s">
        <v>14</v>
      </c>
      <c r="D9" s="29">
        <v>30</v>
      </c>
      <c r="E9" s="22">
        <v>926.5</v>
      </c>
      <c r="F9" s="22">
        <v>915</v>
      </c>
      <c r="G9" s="22">
        <v>899.3</v>
      </c>
      <c r="H9" s="18">
        <f t="shared" si="0"/>
        <v>913.6</v>
      </c>
      <c r="I9" s="25">
        <f t="shared" si="1"/>
        <v>13.653937161126846</v>
      </c>
      <c r="J9" s="26">
        <f t="shared" si="2"/>
        <v>1.4945202671986477</v>
      </c>
      <c r="K9" s="37">
        <f t="shared" si="3"/>
        <v>27408</v>
      </c>
      <c r="L9" s="38"/>
    </row>
    <row r="10" spans="1:12" s="39" customFormat="1" ht="31.9" customHeight="1" thickBot="1">
      <c r="A10" s="34">
        <v>5</v>
      </c>
      <c r="B10" s="35" t="s">
        <v>18</v>
      </c>
      <c r="C10" s="36" t="s">
        <v>46</v>
      </c>
      <c r="D10" s="29">
        <v>2</v>
      </c>
      <c r="E10" s="22">
        <v>2519.4</v>
      </c>
      <c r="F10" s="22">
        <v>2600</v>
      </c>
      <c r="G10" s="22">
        <v>2445.3000000000002</v>
      </c>
      <c r="H10" s="18">
        <f t="shared" si="0"/>
        <v>2521.5700000000002</v>
      </c>
      <c r="I10" s="25">
        <f t="shared" si="1"/>
        <v>77.372755756359865</v>
      </c>
      <c r="J10" s="26">
        <f t="shared" si="2"/>
        <v>3.068435766461366</v>
      </c>
      <c r="K10" s="37">
        <f t="shared" si="3"/>
        <v>5043.1400000000003</v>
      </c>
      <c r="L10" s="38"/>
    </row>
    <row r="11" spans="1:12" s="39" customFormat="1" ht="31.9" customHeight="1" thickBot="1">
      <c r="A11" s="34">
        <v>6</v>
      </c>
      <c r="B11" s="35" t="s">
        <v>57</v>
      </c>
      <c r="C11" s="36" t="s">
        <v>14</v>
      </c>
      <c r="D11" s="29">
        <v>20</v>
      </c>
      <c r="E11" s="22">
        <v>66.3</v>
      </c>
      <c r="F11" s="22">
        <v>65</v>
      </c>
      <c r="G11" s="22">
        <v>64.400000000000006</v>
      </c>
      <c r="H11" s="18">
        <f t="shared" si="0"/>
        <v>65.23</v>
      </c>
      <c r="I11" s="25">
        <f t="shared" si="1"/>
        <v>0.97125348562222702</v>
      </c>
      <c r="J11" s="26">
        <f t="shared" si="2"/>
        <v>1.4889674775750836</v>
      </c>
      <c r="K11" s="37">
        <f t="shared" si="3"/>
        <v>1304.6000000000001</v>
      </c>
      <c r="L11" s="38"/>
    </row>
    <row r="12" spans="1:12" s="39" customFormat="1" ht="31.9" customHeight="1" thickBot="1">
      <c r="A12" s="34">
        <v>7</v>
      </c>
      <c r="B12" s="35" t="s">
        <v>19</v>
      </c>
      <c r="C12" s="36" t="s">
        <v>14</v>
      </c>
      <c r="D12" s="29">
        <v>1</v>
      </c>
      <c r="E12" s="22">
        <v>108.8</v>
      </c>
      <c r="F12" s="22">
        <v>108</v>
      </c>
      <c r="G12" s="22">
        <v>105.6</v>
      </c>
      <c r="H12" s="18">
        <f t="shared" si="0"/>
        <v>107.47</v>
      </c>
      <c r="I12" s="25">
        <f t="shared" si="1"/>
        <v>1.6653327995729081</v>
      </c>
      <c r="J12" s="26">
        <f t="shared" si="2"/>
        <v>1.5495792310160121</v>
      </c>
      <c r="K12" s="37">
        <f t="shared" si="3"/>
        <v>107.47</v>
      </c>
      <c r="L12" s="38"/>
    </row>
    <row r="13" spans="1:12" s="39" customFormat="1" ht="31.9" customHeight="1" thickBot="1">
      <c r="A13" s="34">
        <v>8</v>
      </c>
      <c r="B13" s="35" t="s">
        <v>20</v>
      </c>
      <c r="C13" s="36" t="s">
        <v>47</v>
      </c>
      <c r="D13" s="29">
        <v>1</v>
      </c>
      <c r="E13" s="22">
        <v>188.7</v>
      </c>
      <c r="F13" s="22">
        <v>187</v>
      </c>
      <c r="G13" s="22">
        <v>183.2</v>
      </c>
      <c r="H13" s="18">
        <f t="shared" si="0"/>
        <v>186.3</v>
      </c>
      <c r="I13" s="25">
        <f t="shared" si="1"/>
        <v>2.8160255680657462</v>
      </c>
      <c r="J13" s="26">
        <f t="shared" si="2"/>
        <v>1.5115542501694825</v>
      </c>
      <c r="K13" s="37">
        <f t="shared" si="3"/>
        <v>186.3</v>
      </c>
      <c r="L13" s="38"/>
    </row>
    <row r="14" spans="1:12" s="39" customFormat="1" ht="31.9" customHeight="1" thickBot="1">
      <c r="A14" s="34">
        <v>9</v>
      </c>
      <c r="B14" s="35" t="s">
        <v>49</v>
      </c>
      <c r="C14" s="36" t="s">
        <v>47</v>
      </c>
      <c r="D14" s="29">
        <v>1</v>
      </c>
      <c r="E14" s="22">
        <v>178.5</v>
      </c>
      <c r="F14" s="22">
        <v>175.5</v>
      </c>
      <c r="G14" s="22">
        <v>173.3</v>
      </c>
      <c r="H14" s="18">
        <f t="shared" si="0"/>
        <v>175.77</v>
      </c>
      <c r="I14" s="25">
        <f t="shared" si="1"/>
        <v>2.6102362600602471</v>
      </c>
      <c r="J14" s="26">
        <f t="shared" si="2"/>
        <v>1.4850294476078096</v>
      </c>
      <c r="K14" s="37">
        <f t="shared" si="3"/>
        <v>175.77</v>
      </c>
      <c r="L14" s="38"/>
    </row>
    <row r="15" spans="1:12" s="39" customFormat="1" ht="31.9" customHeight="1" thickBot="1">
      <c r="A15" s="34">
        <v>10</v>
      </c>
      <c r="B15" s="35" t="s">
        <v>21</v>
      </c>
      <c r="C15" s="36" t="s">
        <v>14</v>
      </c>
      <c r="D15" s="29">
        <v>4</v>
      </c>
      <c r="E15" s="22">
        <v>1059.0999999999999</v>
      </c>
      <c r="F15" s="22">
        <v>1050</v>
      </c>
      <c r="G15" s="22">
        <v>1028</v>
      </c>
      <c r="H15" s="18">
        <f t="shared" ref="H15:H22" si="4">ROUND(AVERAGE(E15:G15),2)</f>
        <v>1045.7</v>
      </c>
      <c r="I15" s="25">
        <f t="shared" ref="I15:I22" si="5">STDEV(E15:G15)</f>
        <v>15.989684174491964</v>
      </c>
      <c r="J15" s="26">
        <f t="shared" ref="J15:J22" si="6">I15/H15*100</f>
        <v>1.529089047957537</v>
      </c>
      <c r="K15" s="37">
        <f t="shared" ref="K15:K22" si="7">H15*D15</f>
        <v>4182.8</v>
      </c>
      <c r="L15" s="38"/>
    </row>
    <row r="16" spans="1:12" s="39" customFormat="1" ht="31.9" customHeight="1" thickBot="1">
      <c r="A16" s="34">
        <v>11</v>
      </c>
      <c r="B16" s="35" t="s">
        <v>22</v>
      </c>
      <c r="C16" s="36" t="s">
        <v>47</v>
      </c>
      <c r="D16" s="29">
        <v>1</v>
      </c>
      <c r="E16" s="22">
        <v>306</v>
      </c>
      <c r="F16" s="22">
        <v>299</v>
      </c>
      <c r="G16" s="22">
        <v>297</v>
      </c>
      <c r="H16" s="18">
        <f t="shared" si="4"/>
        <v>300.67</v>
      </c>
      <c r="I16" s="25">
        <f t="shared" si="5"/>
        <v>4.7258156262526088</v>
      </c>
      <c r="J16" s="26">
        <f t="shared" si="6"/>
        <v>1.5717616078267234</v>
      </c>
      <c r="K16" s="37">
        <f t="shared" si="7"/>
        <v>300.67</v>
      </c>
      <c r="L16" s="38"/>
    </row>
    <row r="17" spans="1:12" s="39" customFormat="1" ht="31.9" customHeight="1" thickBot="1">
      <c r="A17" s="34">
        <v>12</v>
      </c>
      <c r="B17" s="35" t="s">
        <v>23</v>
      </c>
      <c r="C17" s="36" t="s">
        <v>47</v>
      </c>
      <c r="D17" s="29">
        <v>1</v>
      </c>
      <c r="E17" s="22">
        <v>595</v>
      </c>
      <c r="F17" s="22">
        <v>590</v>
      </c>
      <c r="G17" s="22">
        <v>577.5</v>
      </c>
      <c r="H17" s="18">
        <f t="shared" si="4"/>
        <v>587.5</v>
      </c>
      <c r="I17" s="25">
        <f t="shared" si="5"/>
        <v>9.013878188659973</v>
      </c>
      <c r="J17" s="26">
        <f t="shared" si="6"/>
        <v>1.5342771384953147</v>
      </c>
      <c r="K17" s="37">
        <f t="shared" si="7"/>
        <v>587.5</v>
      </c>
      <c r="L17" s="38"/>
    </row>
    <row r="18" spans="1:12" s="39" customFormat="1" ht="31.9" customHeight="1" thickBot="1">
      <c r="A18" s="34">
        <v>13</v>
      </c>
      <c r="B18" s="35" t="s">
        <v>24</v>
      </c>
      <c r="C18" s="36" t="s">
        <v>47</v>
      </c>
      <c r="D18" s="29">
        <v>1</v>
      </c>
      <c r="E18" s="22">
        <v>491.3</v>
      </c>
      <c r="F18" s="22">
        <v>476</v>
      </c>
      <c r="G18" s="22">
        <v>476.9</v>
      </c>
      <c r="H18" s="18">
        <f t="shared" si="4"/>
        <v>481.4</v>
      </c>
      <c r="I18" s="25">
        <f t="shared" si="5"/>
        <v>8.5854528127525231</v>
      </c>
      <c r="J18" s="26">
        <f t="shared" si="6"/>
        <v>1.7834343192257007</v>
      </c>
      <c r="K18" s="37">
        <f t="shared" si="7"/>
        <v>481.4</v>
      </c>
      <c r="L18" s="38"/>
    </row>
    <row r="19" spans="1:12" s="39" customFormat="1" ht="31.9" customHeight="1" thickBot="1">
      <c r="A19" s="34">
        <v>14</v>
      </c>
      <c r="B19" s="35" t="s">
        <v>25</v>
      </c>
      <c r="C19" s="36" t="s">
        <v>14</v>
      </c>
      <c r="D19" s="29">
        <v>1</v>
      </c>
      <c r="E19" s="22">
        <v>11075.5</v>
      </c>
      <c r="F19" s="22">
        <v>10800.4</v>
      </c>
      <c r="G19" s="22">
        <v>10749.8</v>
      </c>
      <c r="H19" s="18">
        <f t="shared" si="4"/>
        <v>10875.23</v>
      </c>
      <c r="I19" s="25">
        <f t="shared" si="5"/>
        <v>175.27162729128023</v>
      </c>
      <c r="J19" s="26">
        <f t="shared" si="6"/>
        <v>1.6116590388550882</v>
      </c>
      <c r="K19" s="37">
        <f t="shared" si="7"/>
        <v>10875.23</v>
      </c>
      <c r="L19" s="38"/>
    </row>
    <row r="20" spans="1:12" s="39" customFormat="1" ht="31.9" customHeight="1" thickBot="1">
      <c r="A20" s="34">
        <v>15</v>
      </c>
      <c r="B20" s="35" t="s">
        <v>26</v>
      </c>
      <c r="C20" s="36" t="s">
        <v>14</v>
      </c>
      <c r="D20" s="29">
        <v>2</v>
      </c>
      <c r="E20" s="22">
        <v>178.5</v>
      </c>
      <c r="F20" s="22">
        <v>175.5</v>
      </c>
      <c r="G20" s="22">
        <v>173.3</v>
      </c>
      <c r="H20" s="18">
        <f t="shared" si="4"/>
        <v>175.77</v>
      </c>
      <c r="I20" s="25">
        <f t="shared" si="5"/>
        <v>2.6102362600602471</v>
      </c>
      <c r="J20" s="26">
        <f t="shared" si="6"/>
        <v>1.4850294476078096</v>
      </c>
      <c r="K20" s="37">
        <f t="shared" si="7"/>
        <v>351.54</v>
      </c>
      <c r="L20" s="38"/>
    </row>
    <row r="21" spans="1:12" s="39" customFormat="1" ht="31.9" customHeight="1" thickBot="1">
      <c r="A21" s="34">
        <v>16</v>
      </c>
      <c r="B21" s="35" t="s">
        <v>27</v>
      </c>
      <c r="C21" s="36" t="s">
        <v>14</v>
      </c>
      <c r="D21" s="29">
        <v>2</v>
      </c>
      <c r="E21" s="22">
        <v>178.5</v>
      </c>
      <c r="F21" s="22">
        <v>175.5</v>
      </c>
      <c r="G21" s="22">
        <v>173.3</v>
      </c>
      <c r="H21" s="18">
        <f t="shared" si="4"/>
        <v>175.77</v>
      </c>
      <c r="I21" s="25">
        <f t="shared" si="5"/>
        <v>2.6102362600602471</v>
      </c>
      <c r="J21" s="26">
        <f t="shared" si="6"/>
        <v>1.4850294476078096</v>
      </c>
      <c r="K21" s="37">
        <f t="shared" si="7"/>
        <v>351.54</v>
      </c>
      <c r="L21" s="38"/>
    </row>
    <row r="22" spans="1:12" s="39" customFormat="1" ht="31.9" customHeight="1" thickBot="1">
      <c r="A22" s="34">
        <v>17</v>
      </c>
      <c r="B22" s="35" t="s">
        <v>23</v>
      </c>
      <c r="C22" s="36" t="s">
        <v>14</v>
      </c>
      <c r="D22" s="29">
        <v>1</v>
      </c>
      <c r="E22" s="22">
        <v>1118.5999999999999</v>
      </c>
      <c r="F22" s="22">
        <v>1092</v>
      </c>
      <c r="G22" s="22">
        <v>1085.7</v>
      </c>
      <c r="H22" s="18">
        <f t="shared" si="4"/>
        <v>1098.77</v>
      </c>
      <c r="I22" s="25">
        <f t="shared" si="5"/>
        <v>17.462626759263078</v>
      </c>
      <c r="J22" s="26">
        <f t="shared" si="6"/>
        <v>1.5892886372273614</v>
      </c>
      <c r="K22" s="37">
        <f t="shared" si="7"/>
        <v>1098.77</v>
      </c>
      <c r="L22" s="38"/>
    </row>
    <row r="23" spans="1:12" s="39" customFormat="1" ht="31.9" customHeight="1" thickBot="1">
      <c r="A23" s="34">
        <v>18</v>
      </c>
      <c r="B23" s="35" t="s">
        <v>28</v>
      </c>
      <c r="C23" s="36" t="s">
        <v>14</v>
      </c>
      <c r="D23" s="29">
        <v>1</v>
      </c>
      <c r="E23" s="22">
        <v>4692</v>
      </c>
      <c r="F23" s="22">
        <v>4645.3999999999996</v>
      </c>
      <c r="G23" s="22">
        <v>4554</v>
      </c>
      <c r="H23" s="18">
        <f t="shared" ref="H23:H33" si="8">ROUND(AVERAGE(E23:G23),2)</f>
        <v>4630.47</v>
      </c>
      <c r="I23" s="25">
        <f t="shared" ref="I23:I33" si="9">STDEV(E23:G23)</f>
        <v>70.201519451742129</v>
      </c>
      <c r="J23" s="26">
        <f t="shared" ref="J23:J33" si="10">I23/H23*100</f>
        <v>1.5160776217477303</v>
      </c>
      <c r="K23" s="37">
        <f t="shared" ref="K23:K33" si="11">H23*D23</f>
        <v>4630.47</v>
      </c>
      <c r="L23" s="38"/>
    </row>
    <row r="24" spans="1:12" s="39" customFormat="1" ht="31.9" customHeight="1" thickBot="1">
      <c r="A24" s="34">
        <v>19</v>
      </c>
      <c r="B24" s="35" t="s">
        <v>29</v>
      </c>
      <c r="C24" s="36" t="s">
        <v>14</v>
      </c>
      <c r="D24" s="29">
        <v>2</v>
      </c>
      <c r="E24" s="22">
        <v>5365.2</v>
      </c>
      <c r="F24" s="22">
        <v>5299</v>
      </c>
      <c r="G24" s="22">
        <v>5207.3999999999996</v>
      </c>
      <c r="H24" s="18">
        <f t="shared" si="8"/>
        <v>5290.53</v>
      </c>
      <c r="I24" s="25">
        <f t="shared" si="9"/>
        <v>79.239973077565779</v>
      </c>
      <c r="J24" s="26">
        <f t="shared" si="10"/>
        <v>1.4977700358483135</v>
      </c>
      <c r="K24" s="37">
        <f t="shared" si="11"/>
        <v>10581.06</v>
      </c>
      <c r="L24" s="38"/>
    </row>
    <row r="25" spans="1:12" s="39" customFormat="1" ht="31.9" customHeight="1" thickBot="1">
      <c r="A25" s="34">
        <v>20</v>
      </c>
      <c r="B25" s="35" t="s">
        <v>30</v>
      </c>
      <c r="C25" s="36" t="s">
        <v>14</v>
      </c>
      <c r="D25" s="29">
        <v>36</v>
      </c>
      <c r="E25" s="22">
        <v>887.4</v>
      </c>
      <c r="F25" s="22">
        <v>882.2</v>
      </c>
      <c r="G25" s="22">
        <v>861.3</v>
      </c>
      <c r="H25" s="18">
        <f t="shared" si="8"/>
        <v>876.97</v>
      </c>
      <c r="I25" s="25">
        <f t="shared" si="9"/>
        <v>13.814605797247131</v>
      </c>
      <c r="J25" s="26">
        <f t="shared" si="10"/>
        <v>1.5752654933745887</v>
      </c>
      <c r="K25" s="37">
        <f t="shared" si="11"/>
        <v>31570.920000000002</v>
      </c>
      <c r="L25" s="38"/>
    </row>
    <row r="26" spans="1:12" s="39" customFormat="1" ht="31.9" customHeight="1" thickBot="1">
      <c r="A26" s="34">
        <v>21</v>
      </c>
      <c r="B26" s="35" t="s">
        <v>31</v>
      </c>
      <c r="C26" s="36" t="s">
        <v>51</v>
      </c>
      <c r="D26" s="29">
        <v>20</v>
      </c>
      <c r="E26" s="22">
        <v>282.2</v>
      </c>
      <c r="F26" s="22">
        <v>270.5</v>
      </c>
      <c r="G26" s="22">
        <v>273.89999999999998</v>
      </c>
      <c r="H26" s="18">
        <f t="shared" si="8"/>
        <v>275.52999999999997</v>
      </c>
      <c r="I26" s="25">
        <f t="shared" si="9"/>
        <v>6.0185823358439894</v>
      </c>
      <c r="J26" s="26">
        <f t="shared" si="10"/>
        <v>2.1843655267462672</v>
      </c>
      <c r="K26" s="37">
        <f t="shared" si="11"/>
        <v>5510.5999999999995</v>
      </c>
      <c r="L26" s="38"/>
    </row>
    <row r="27" spans="1:12" s="39" customFormat="1" ht="31.9" customHeight="1" thickBot="1">
      <c r="A27" s="34">
        <v>22</v>
      </c>
      <c r="B27" s="35" t="s">
        <v>32</v>
      </c>
      <c r="C27" s="36" t="s">
        <v>14</v>
      </c>
      <c r="D27" s="29">
        <v>40</v>
      </c>
      <c r="E27" s="22">
        <v>482.8</v>
      </c>
      <c r="F27" s="22">
        <v>470</v>
      </c>
      <c r="G27" s="22">
        <v>468.6</v>
      </c>
      <c r="H27" s="18">
        <f t="shared" si="8"/>
        <v>473.8</v>
      </c>
      <c r="I27" s="25">
        <f t="shared" si="9"/>
        <v>7.8255990186055397</v>
      </c>
      <c r="J27" s="26">
        <f t="shared" si="10"/>
        <v>1.6516671630657533</v>
      </c>
      <c r="K27" s="37">
        <f t="shared" si="11"/>
        <v>18952</v>
      </c>
      <c r="L27" s="38"/>
    </row>
    <row r="28" spans="1:12" s="39" customFormat="1" ht="31.9" customHeight="1" thickBot="1">
      <c r="A28" s="34">
        <v>23</v>
      </c>
      <c r="B28" s="35" t="s">
        <v>34</v>
      </c>
      <c r="C28" s="36" t="s">
        <v>14</v>
      </c>
      <c r="D28" s="29">
        <v>6</v>
      </c>
      <c r="E28" s="22">
        <v>613.70000000000005</v>
      </c>
      <c r="F28" s="22">
        <v>603.1</v>
      </c>
      <c r="G28" s="22">
        <v>595.70000000000005</v>
      </c>
      <c r="H28" s="18">
        <f t="shared" si="8"/>
        <v>604.16999999999996</v>
      </c>
      <c r="I28" s="25">
        <f t="shared" si="9"/>
        <v>9.0472832017867866</v>
      </c>
      <c r="J28" s="26">
        <f t="shared" si="10"/>
        <v>1.497473095616596</v>
      </c>
      <c r="K28" s="37">
        <f t="shared" si="11"/>
        <v>3625.0199999999995</v>
      </c>
      <c r="L28" s="38"/>
    </row>
    <row r="29" spans="1:12" s="39" customFormat="1" ht="31.9" customHeight="1" thickBot="1">
      <c r="A29" s="34">
        <v>24</v>
      </c>
      <c r="B29" s="35" t="s">
        <v>35</v>
      </c>
      <c r="C29" s="36" t="s">
        <v>14</v>
      </c>
      <c r="D29" s="29">
        <v>5</v>
      </c>
      <c r="E29" s="22">
        <v>3655</v>
      </c>
      <c r="F29" s="22">
        <v>3600</v>
      </c>
      <c r="G29" s="22">
        <v>3547.5</v>
      </c>
      <c r="H29" s="18">
        <f t="shared" si="8"/>
        <v>3600.83</v>
      </c>
      <c r="I29" s="25">
        <f t="shared" si="9"/>
        <v>53.75484474290046</v>
      </c>
      <c r="J29" s="26">
        <f t="shared" si="10"/>
        <v>1.4928459478203764</v>
      </c>
      <c r="K29" s="37">
        <f t="shared" si="11"/>
        <v>18004.150000000001</v>
      </c>
      <c r="L29" s="38"/>
    </row>
    <row r="30" spans="1:12" s="39" customFormat="1" ht="31.9" customHeight="1" thickBot="1">
      <c r="A30" s="34">
        <v>25</v>
      </c>
      <c r="B30" s="35" t="s">
        <v>36</v>
      </c>
      <c r="C30" s="36" t="s">
        <v>14</v>
      </c>
      <c r="D30" s="29">
        <v>2</v>
      </c>
      <c r="E30" s="22">
        <v>102</v>
      </c>
      <c r="F30" s="22">
        <v>101</v>
      </c>
      <c r="G30" s="22">
        <v>99</v>
      </c>
      <c r="H30" s="18">
        <f t="shared" si="8"/>
        <v>100.67</v>
      </c>
      <c r="I30" s="25">
        <f t="shared" si="9"/>
        <v>1.5275252316519468</v>
      </c>
      <c r="J30" s="26">
        <f t="shared" si="10"/>
        <v>1.5173589268421046</v>
      </c>
      <c r="K30" s="37">
        <f t="shared" si="11"/>
        <v>201.34</v>
      </c>
      <c r="L30" s="38"/>
    </row>
    <row r="31" spans="1:12" s="39" customFormat="1" ht="31.9" customHeight="1" thickBot="1">
      <c r="A31" s="34">
        <v>26</v>
      </c>
      <c r="B31" s="35" t="s">
        <v>37</v>
      </c>
      <c r="C31" s="36" t="s">
        <v>14</v>
      </c>
      <c r="D31" s="29">
        <v>17</v>
      </c>
      <c r="E31" s="22">
        <v>1581</v>
      </c>
      <c r="F31" s="22">
        <v>1550</v>
      </c>
      <c r="G31" s="22">
        <v>1534.5</v>
      </c>
      <c r="H31" s="18">
        <f t="shared" si="8"/>
        <v>1555.17</v>
      </c>
      <c r="I31" s="25">
        <f t="shared" si="9"/>
        <v>23.676641090605173</v>
      </c>
      <c r="J31" s="26">
        <f t="shared" si="10"/>
        <v>1.5224471337927796</v>
      </c>
      <c r="K31" s="37">
        <f t="shared" si="11"/>
        <v>26437.89</v>
      </c>
      <c r="L31" s="38"/>
    </row>
    <row r="32" spans="1:12" s="39" customFormat="1" ht="31.9" customHeight="1" thickBot="1">
      <c r="A32" s="34">
        <v>27</v>
      </c>
      <c r="B32" s="35" t="s">
        <v>39</v>
      </c>
      <c r="C32" s="36" t="s">
        <v>14</v>
      </c>
      <c r="D32" s="29">
        <v>2</v>
      </c>
      <c r="E32" s="22">
        <v>102</v>
      </c>
      <c r="F32" s="22">
        <v>101</v>
      </c>
      <c r="G32" s="22">
        <v>99</v>
      </c>
      <c r="H32" s="18">
        <f t="shared" si="8"/>
        <v>100.67</v>
      </c>
      <c r="I32" s="25">
        <f t="shared" si="9"/>
        <v>1.5275252316519468</v>
      </c>
      <c r="J32" s="26">
        <f t="shared" si="10"/>
        <v>1.5173589268421046</v>
      </c>
      <c r="K32" s="37">
        <f t="shared" si="11"/>
        <v>201.34</v>
      </c>
      <c r="L32" s="38"/>
    </row>
    <row r="33" spans="1:12" s="39" customFormat="1" ht="31.9" customHeight="1" thickBot="1">
      <c r="A33" s="34">
        <v>28</v>
      </c>
      <c r="B33" s="35" t="s">
        <v>40</v>
      </c>
      <c r="C33" s="36" t="s">
        <v>14</v>
      </c>
      <c r="D33" s="29">
        <v>48</v>
      </c>
      <c r="E33" s="22">
        <v>1700</v>
      </c>
      <c r="F33" s="22">
        <v>1698</v>
      </c>
      <c r="G33" s="22">
        <v>1650</v>
      </c>
      <c r="H33" s="18">
        <f t="shared" si="8"/>
        <v>1682.67</v>
      </c>
      <c r="I33" s="25">
        <f t="shared" si="9"/>
        <v>28.307831660749528</v>
      </c>
      <c r="J33" s="26">
        <f t="shared" si="10"/>
        <v>1.6823162985463296</v>
      </c>
      <c r="K33" s="37">
        <f t="shared" si="11"/>
        <v>80768.160000000003</v>
      </c>
      <c r="L33" s="38"/>
    </row>
    <row r="34" spans="1:12" s="39" customFormat="1" ht="31.9" customHeight="1" thickBot="1">
      <c r="A34" s="34">
        <v>29</v>
      </c>
      <c r="B34" s="35" t="s">
        <v>41</v>
      </c>
      <c r="C34" s="36" t="s">
        <v>14</v>
      </c>
      <c r="D34" s="29">
        <v>2</v>
      </c>
      <c r="E34" s="22">
        <v>16150</v>
      </c>
      <c r="F34" s="22">
        <v>16140</v>
      </c>
      <c r="G34" s="22">
        <v>15675</v>
      </c>
      <c r="H34" s="18">
        <f t="shared" ref="H34:H37" si="12">ROUND(AVERAGE(E34:G34),2)</f>
        <v>15988.33</v>
      </c>
      <c r="I34" s="25">
        <f t="shared" ref="I34:I37" si="13">STDEV(E34:G34)</f>
        <v>271.40068779082588</v>
      </c>
      <c r="J34" s="26">
        <f t="shared" ref="J34:J37" si="14">I34/H34*100</f>
        <v>1.6974924072171758</v>
      </c>
      <c r="K34" s="37">
        <f t="shared" ref="K34:K37" si="15">H34*D34</f>
        <v>31976.66</v>
      </c>
      <c r="L34" s="38"/>
    </row>
    <row r="35" spans="1:12" s="39" customFormat="1" ht="31.9" customHeight="1" thickBot="1">
      <c r="A35" s="34">
        <v>30</v>
      </c>
      <c r="B35" s="35" t="s">
        <v>42</v>
      </c>
      <c r="C35" s="36" t="s">
        <v>14</v>
      </c>
      <c r="D35" s="29">
        <v>750</v>
      </c>
      <c r="E35" s="22">
        <v>2.9</v>
      </c>
      <c r="F35" s="22">
        <v>2.9</v>
      </c>
      <c r="G35" s="22">
        <v>2.8</v>
      </c>
      <c r="H35" s="18">
        <f t="shared" si="12"/>
        <v>2.87</v>
      </c>
      <c r="I35" s="25">
        <f t="shared" si="13"/>
        <v>5.773502691896263E-2</v>
      </c>
      <c r="J35" s="26">
        <f t="shared" si="14"/>
        <v>2.0116734118105448</v>
      </c>
      <c r="K35" s="37">
        <f t="shared" si="15"/>
        <v>2152.5</v>
      </c>
      <c r="L35" s="38"/>
    </row>
    <row r="36" spans="1:12" s="39" customFormat="1" ht="31.9" customHeight="1" thickBot="1">
      <c r="A36" s="34">
        <v>31</v>
      </c>
      <c r="B36" s="35" t="s">
        <v>43</v>
      </c>
      <c r="C36" s="36" t="s">
        <v>14</v>
      </c>
      <c r="D36" s="29">
        <v>100</v>
      </c>
      <c r="E36" s="22">
        <v>10.7</v>
      </c>
      <c r="F36" s="22">
        <v>10</v>
      </c>
      <c r="G36" s="22">
        <v>10.4</v>
      </c>
      <c r="H36" s="18">
        <f t="shared" si="12"/>
        <v>10.37</v>
      </c>
      <c r="I36" s="25">
        <f t="shared" si="13"/>
        <v>0.35118845842842428</v>
      </c>
      <c r="J36" s="26">
        <f t="shared" si="14"/>
        <v>3.3865810841699546</v>
      </c>
      <c r="K36" s="37">
        <f t="shared" si="15"/>
        <v>1037</v>
      </c>
      <c r="L36" s="38"/>
    </row>
    <row r="37" spans="1:12" s="39" customFormat="1" ht="31.9" customHeight="1" thickBot="1">
      <c r="A37" s="34">
        <v>32</v>
      </c>
      <c r="B37" s="35" t="s">
        <v>44</v>
      </c>
      <c r="C37" s="36" t="s">
        <v>14</v>
      </c>
      <c r="D37" s="29">
        <v>11</v>
      </c>
      <c r="E37" s="22">
        <v>2398.6999999999998</v>
      </c>
      <c r="F37" s="22">
        <v>2390.6</v>
      </c>
      <c r="G37" s="22">
        <v>2328.1999999999998</v>
      </c>
      <c r="H37" s="18">
        <f t="shared" si="12"/>
        <v>2372.5</v>
      </c>
      <c r="I37" s="25">
        <f t="shared" si="13"/>
        <v>38.578102597198864</v>
      </c>
      <c r="J37" s="26">
        <f t="shared" si="14"/>
        <v>1.6260527965099625</v>
      </c>
      <c r="K37" s="37">
        <f t="shared" si="15"/>
        <v>26097.5</v>
      </c>
      <c r="L37" s="38"/>
    </row>
    <row r="38" spans="1:12" s="39" customFormat="1" ht="27.75" customHeight="1" thickBot="1">
      <c r="A38" s="34">
        <v>33</v>
      </c>
      <c r="B38" s="35" t="s">
        <v>45</v>
      </c>
      <c r="C38" s="36" t="s">
        <v>14</v>
      </c>
      <c r="D38" s="29">
        <v>4</v>
      </c>
      <c r="E38" s="22">
        <v>1637.1</v>
      </c>
      <c r="F38" s="22">
        <v>1635.5</v>
      </c>
      <c r="G38" s="22">
        <v>1589</v>
      </c>
      <c r="H38" s="18">
        <f t="shared" si="0"/>
        <v>1620.53</v>
      </c>
      <c r="I38" s="25">
        <f t="shared" si="1"/>
        <v>27.320383111027777</v>
      </c>
      <c r="J38" s="26">
        <f t="shared" ref="J38:J40" si="16">I38/H38*100</f>
        <v>1.6858918447068414</v>
      </c>
      <c r="K38" s="37">
        <f t="shared" ref="K38:K40" si="17">H38*D38</f>
        <v>6482.12</v>
      </c>
      <c r="L38" s="38"/>
    </row>
    <row r="39" spans="1:12" s="39" customFormat="1" ht="27.75" customHeight="1" thickBot="1">
      <c r="A39" s="34">
        <v>34</v>
      </c>
      <c r="B39" s="35" t="s">
        <v>33</v>
      </c>
      <c r="C39" s="36" t="s">
        <v>14</v>
      </c>
      <c r="D39" s="29">
        <v>26</v>
      </c>
      <c r="E39" s="22">
        <v>3060</v>
      </c>
      <c r="F39" s="22">
        <v>3002.2</v>
      </c>
      <c r="G39" s="22">
        <v>2970</v>
      </c>
      <c r="H39" s="18">
        <f t="shared" si="0"/>
        <v>3010.73</v>
      </c>
      <c r="I39" s="25">
        <f t="shared" si="1"/>
        <v>45.602777693177138</v>
      </c>
      <c r="J39" s="26">
        <f t="shared" si="16"/>
        <v>1.5146751018250437</v>
      </c>
      <c r="K39" s="37">
        <f t="shared" si="17"/>
        <v>78278.98</v>
      </c>
      <c r="L39" s="38"/>
    </row>
    <row r="40" spans="1:12" s="39" customFormat="1" ht="27.75" customHeight="1" thickBot="1">
      <c r="A40" s="34">
        <v>35</v>
      </c>
      <c r="B40" s="35" t="s">
        <v>38</v>
      </c>
      <c r="C40" s="36" t="s">
        <v>46</v>
      </c>
      <c r="D40" s="29">
        <v>2</v>
      </c>
      <c r="E40" s="22">
        <v>4265.3</v>
      </c>
      <c r="F40" s="22">
        <v>4222.2</v>
      </c>
      <c r="G40" s="22">
        <v>4139.8999999999996</v>
      </c>
      <c r="H40" s="18">
        <f t="shared" si="0"/>
        <v>4209.13</v>
      </c>
      <c r="I40" s="25">
        <f t="shared" si="1"/>
        <v>63.71297617701881</v>
      </c>
      <c r="J40" s="26">
        <f t="shared" si="16"/>
        <v>1.5136851600453967</v>
      </c>
      <c r="K40" s="37">
        <f t="shared" si="17"/>
        <v>8418.26</v>
      </c>
      <c r="L40" s="38"/>
    </row>
    <row r="41" spans="1:12" ht="15" customHeight="1">
      <c r="A41" s="43" t="s">
        <v>3</v>
      </c>
      <c r="B41" s="43"/>
      <c r="C41" s="43"/>
      <c r="D41" s="43"/>
      <c r="E41" s="43"/>
      <c r="F41" s="43"/>
      <c r="G41" s="43"/>
      <c r="H41" s="43"/>
      <c r="I41" s="43"/>
      <c r="J41" s="43"/>
      <c r="K41" s="23">
        <f>SUM(K6:K40)</f>
        <v>593407.22000000009</v>
      </c>
      <c r="L41" s="6"/>
    </row>
    <row r="42" spans="1:12" ht="68.25" customHeight="1">
      <c r="A42" s="42" t="s">
        <v>53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6"/>
    </row>
    <row r="43" spans="1:12" ht="21.75" customHeight="1">
      <c r="A43" s="56" t="s">
        <v>52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6"/>
    </row>
    <row r="44" spans="1:12" ht="18.75">
      <c r="A44" s="20" t="s">
        <v>13</v>
      </c>
      <c r="B44" s="15"/>
      <c r="C44" s="8"/>
      <c r="D44" s="8"/>
      <c r="E44" s="9"/>
      <c r="F44" s="9"/>
      <c r="G44" s="9"/>
      <c r="H44" s="9"/>
      <c r="I44" s="10"/>
      <c r="J44" s="10"/>
      <c r="K44" s="10"/>
      <c r="L44" s="6"/>
    </row>
    <row r="45" spans="1:12" ht="15.75">
      <c r="A45" s="20" t="s">
        <v>54</v>
      </c>
      <c r="B45" s="20"/>
      <c r="C45" s="8"/>
      <c r="D45" s="8"/>
      <c r="E45" s="9"/>
      <c r="F45" s="9"/>
      <c r="G45" s="9"/>
      <c r="H45" s="9"/>
      <c r="I45" s="11"/>
      <c r="J45" s="27"/>
      <c r="K45" s="27"/>
      <c r="L45" s="6"/>
    </row>
    <row r="46" spans="1:12" ht="15.75">
      <c r="A46" s="20" t="s">
        <v>55</v>
      </c>
      <c r="B46" s="20"/>
      <c r="C46" s="7"/>
      <c r="D46" s="7"/>
      <c r="E46" s="14"/>
      <c r="F46" s="14"/>
      <c r="G46" s="14"/>
      <c r="H46" s="14"/>
      <c r="I46" s="21"/>
      <c r="J46" s="21"/>
      <c r="K46" s="27"/>
      <c r="L46" s="6"/>
    </row>
    <row r="47" spans="1:12" ht="15.75">
      <c r="A47" s="20" t="s">
        <v>56</v>
      </c>
      <c r="B47" s="20"/>
      <c r="C47" s="7"/>
      <c r="D47" s="7"/>
      <c r="E47" s="14"/>
      <c r="F47" s="8"/>
      <c r="G47" s="14"/>
      <c r="H47" s="14"/>
      <c r="I47" s="21"/>
      <c r="J47" s="21"/>
      <c r="K47" s="12"/>
      <c r="L47" s="6"/>
    </row>
    <row r="48" spans="1:12" ht="15.75">
      <c r="A48" s="20"/>
      <c r="B48" s="20"/>
      <c r="C48" s="7"/>
      <c r="D48" s="7"/>
      <c r="E48" s="14"/>
      <c r="F48" s="8"/>
      <c r="G48" s="14"/>
      <c r="H48" s="14"/>
      <c r="I48" s="21"/>
      <c r="J48" s="21"/>
      <c r="K48" s="32"/>
      <c r="L48" s="6"/>
    </row>
    <row r="49" spans="1:12" ht="15.75">
      <c r="A49" s="7"/>
      <c r="B49" s="13"/>
      <c r="C49" s="8"/>
      <c r="D49" s="17"/>
      <c r="E49" s="17"/>
      <c r="F49" s="48"/>
      <c r="G49" s="48"/>
      <c r="H49" s="48"/>
      <c r="I49" s="49"/>
      <c r="J49" s="49"/>
      <c r="K49" s="12"/>
      <c r="L49" s="6"/>
    </row>
    <row r="50" spans="1:12">
      <c r="I50" s="4"/>
    </row>
    <row r="51" spans="1:12">
      <c r="I51" s="4"/>
    </row>
    <row r="52" spans="1:12">
      <c r="I52" s="4"/>
    </row>
    <row r="53" spans="1:12">
      <c r="I53" s="4"/>
    </row>
    <row r="54" spans="1:12">
      <c r="I54" s="4"/>
    </row>
    <row r="55" spans="1:12">
      <c r="I55" s="4"/>
    </row>
    <row r="56" spans="1:12">
      <c r="I56" s="4"/>
    </row>
    <row r="57" spans="1:12">
      <c r="I57" s="4"/>
    </row>
    <row r="58" spans="1:12">
      <c r="I58" s="4"/>
    </row>
    <row r="59" spans="1:12">
      <c r="I59" s="4"/>
    </row>
    <row r="60" spans="1:12">
      <c r="I60" s="4"/>
    </row>
    <row r="61" spans="1:12">
      <c r="I61" s="4"/>
    </row>
    <row r="62" spans="1:12">
      <c r="I62" s="4"/>
    </row>
    <row r="63" spans="1:12">
      <c r="I63" s="4"/>
    </row>
    <row r="64" spans="1:12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  <row r="11713" spans="9:9">
      <c r="I11713" s="4"/>
    </row>
    <row r="11714" spans="9:9">
      <c r="I11714" s="4"/>
    </row>
    <row r="11715" spans="9:9">
      <c r="I11715" s="4"/>
    </row>
    <row r="11716" spans="9:9">
      <c r="I11716" s="4"/>
    </row>
    <row r="11717" spans="9:9">
      <c r="I11717" s="4"/>
    </row>
    <row r="11718" spans="9:9">
      <c r="I11718" s="4"/>
    </row>
    <row r="11719" spans="9:9">
      <c r="I11719" s="4"/>
    </row>
    <row r="11720" spans="9:9">
      <c r="I11720" s="4"/>
    </row>
    <row r="11721" spans="9:9">
      <c r="I11721" s="4"/>
    </row>
    <row r="11722" spans="9:9">
      <c r="I11722" s="4"/>
    </row>
    <row r="11723" spans="9:9">
      <c r="I11723" s="4"/>
    </row>
    <row r="11724" spans="9:9">
      <c r="I11724" s="4"/>
    </row>
    <row r="11725" spans="9:9">
      <c r="I11725" s="4"/>
    </row>
    <row r="11726" spans="9:9">
      <c r="I11726" s="4"/>
    </row>
    <row r="11727" spans="9:9">
      <c r="I11727" s="4"/>
    </row>
    <row r="11728" spans="9:9">
      <c r="I11728" s="4"/>
    </row>
    <row r="11729" spans="9:9">
      <c r="I11729" s="4"/>
    </row>
    <row r="11730" spans="9:9">
      <c r="I11730" s="4"/>
    </row>
    <row r="11731" spans="9:9">
      <c r="I11731" s="4"/>
    </row>
    <row r="11732" spans="9:9">
      <c r="I11732" s="4"/>
    </row>
    <row r="11733" spans="9:9">
      <c r="I11733" s="4"/>
    </row>
    <row r="11734" spans="9:9">
      <c r="I11734" s="4"/>
    </row>
    <row r="11735" spans="9:9">
      <c r="I11735" s="4"/>
    </row>
    <row r="11736" spans="9:9">
      <c r="I11736" s="4"/>
    </row>
    <row r="11737" spans="9:9">
      <c r="I11737" s="4"/>
    </row>
    <row r="11738" spans="9:9">
      <c r="I11738" s="4"/>
    </row>
    <row r="11739" spans="9:9">
      <c r="I11739" s="4"/>
    </row>
    <row r="11740" spans="9:9">
      <c r="I11740" s="4"/>
    </row>
    <row r="11741" spans="9:9">
      <c r="I11741" s="4"/>
    </row>
    <row r="11742" spans="9:9">
      <c r="I11742" s="4"/>
    </row>
    <row r="11743" spans="9:9">
      <c r="I11743" s="4"/>
    </row>
    <row r="11744" spans="9:9">
      <c r="I11744" s="4"/>
    </row>
  </sheetData>
  <mergeCells count="18">
    <mergeCell ref="F49:H49"/>
    <mergeCell ref="I49:J49"/>
    <mergeCell ref="I3:I5"/>
    <mergeCell ref="J3:J5"/>
    <mergeCell ref="K3:K5"/>
    <mergeCell ref="H3:H5"/>
    <mergeCell ref="F3:F5"/>
    <mergeCell ref="G3:G5"/>
    <mergeCell ref="A43:K43"/>
    <mergeCell ref="A2:K2"/>
    <mergeCell ref="A1:K1"/>
    <mergeCell ref="A42:K42"/>
    <mergeCell ref="A41:J41"/>
    <mergeCell ref="C3:C5"/>
    <mergeCell ref="E3:E5"/>
    <mergeCell ref="A3:A5"/>
    <mergeCell ref="B3:B5"/>
    <mergeCell ref="D3:D5"/>
  </mergeCells>
  <printOptions horizontalCentered="1"/>
  <pageMargins left="0.25" right="0.25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I37"/>
  <sheetViews>
    <sheetView topLeftCell="A22" zoomScale="160" zoomScaleNormal="160" workbookViewId="0">
      <selection activeCell="I2" sqref="I2:I37"/>
    </sheetView>
  </sheetViews>
  <sheetFormatPr defaultRowHeight="15"/>
  <cols>
    <col min="4" max="4" width="17.28515625" customWidth="1"/>
    <col min="5" max="5" width="16.7109375" customWidth="1"/>
    <col min="8" max="8" width="16.85546875" customWidth="1"/>
    <col min="9" max="9" width="16.42578125" customWidth="1"/>
  </cols>
  <sheetData>
    <row r="1" spans="3:9" ht="15.75" thickBot="1"/>
    <row r="2" spans="3:9" ht="16.5" thickBot="1">
      <c r="C2" s="24">
        <v>10</v>
      </c>
      <c r="D2" s="28">
        <v>7060</v>
      </c>
      <c r="E2" s="31">
        <f>C2*D2</f>
        <v>70600</v>
      </c>
      <c r="H2" s="30">
        <v>7085</v>
      </c>
      <c r="I2" s="31">
        <f>C2*H2</f>
        <v>70850</v>
      </c>
    </row>
    <row r="3" spans="3:9" ht="16.5" thickBot="1">
      <c r="C3" s="24">
        <v>26</v>
      </c>
      <c r="D3" s="28">
        <v>2050</v>
      </c>
      <c r="E3" s="31">
        <f t="shared" ref="E3:E36" si="0">C3*D3</f>
        <v>53300</v>
      </c>
      <c r="H3" s="22">
        <v>2020</v>
      </c>
      <c r="I3" s="31">
        <f t="shared" ref="I3:I36" si="1">C3*H3</f>
        <v>52520</v>
      </c>
    </row>
    <row r="4" spans="3:9" ht="16.5" thickBot="1">
      <c r="C4" s="24">
        <v>28</v>
      </c>
      <c r="D4" s="28">
        <v>2130</v>
      </c>
      <c r="E4" s="31">
        <f t="shared" si="0"/>
        <v>59640</v>
      </c>
      <c r="H4" s="22">
        <v>2245</v>
      </c>
      <c r="I4" s="31">
        <f t="shared" si="1"/>
        <v>62860</v>
      </c>
    </row>
    <row r="5" spans="3:9" ht="16.5" thickBot="1">
      <c r="C5" s="29">
        <v>30</v>
      </c>
      <c r="D5" s="28">
        <v>981</v>
      </c>
      <c r="E5" s="31">
        <f t="shared" si="0"/>
        <v>29430</v>
      </c>
      <c r="H5" s="22">
        <v>915</v>
      </c>
      <c r="I5" s="31">
        <f t="shared" si="1"/>
        <v>27450</v>
      </c>
    </row>
    <row r="6" spans="3:9" ht="16.5" thickBot="1">
      <c r="C6" s="24">
        <v>2</v>
      </c>
      <c r="D6" s="28">
        <v>2667.6</v>
      </c>
      <c r="E6" s="31">
        <f t="shared" si="0"/>
        <v>5335.2</v>
      </c>
      <c r="H6" s="22">
        <v>2600</v>
      </c>
      <c r="I6" s="31">
        <f t="shared" si="1"/>
        <v>5200</v>
      </c>
    </row>
    <row r="7" spans="3:9" ht="16.5" thickBot="1">
      <c r="C7" s="24">
        <v>20</v>
      </c>
      <c r="D7" s="28">
        <v>68.2</v>
      </c>
      <c r="E7" s="31">
        <f t="shared" si="0"/>
        <v>1364</v>
      </c>
      <c r="H7" s="22">
        <v>65</v>
      </c>
      <c r="I7" s="31">
        <f t="shared" si="1"/>
        <v>1300</v>
      </c>
    </row>
    <row r="8" spans="3:9" ht="16.5" thickBot="1">
      <c r="C8" s="24">
        <v>1</v>
      </c>
      <c r="D8" s="28">
        <v>110.2</v>
      </c>
      <c r="E8" s="31">
        <f t="shared" si="0"/>
        <v>110.2</v>
      </c>
      <c r="H8" s="22">
        <v>108</v>
      </c>
      <c r="I8" s="31">
        <f t="shared" si="1"/>
        <v>108</v>
      </c>
    </row>
    <row r="9" spans="3:9" ht="16.5" thickBot="1">
      <c r="C9" s="24">
        <v>1</v>
      </c>
      <c r="D9" s="28">
        <v>189.8</v>
      </c>
      <c r="E9" s="31">
        <f t="shared" si="0"/>
        <v>189.8</v>
      </c>
      <c r="H9" s="22">
        <v>187</v>
      </c>
      <c r="I9" s="31">
        <f t="shared" si="1"/>
        <v>187</v>
      </c>
    </row>
    <row r="10" spans="3:9" ht="16.5" thickBot="1">
      <c r="C10" s="24">
        <v>1</v>
      </c>
      <c r="D10" s="28">
        <v>187</v>
      </c>
      <c r="E10" s="31">
        <f t="shared" si="0"/>
        <v>187</v>
      </c>
      <c r="H10" s="22">
        <v>175.5</v>
      </c>
      <c r="I10" s="31">
        <f t="shared" si="1"/>
        <v>175.5</v>
      </c>
    </row>
    <row r="11" spans="3:9" ht="16.5" thickBot="1">
      <c r="C11" s="24">
        <v>4</v>
      </c>
      <c r="D11" s="28">
        <v>1101.4000000000001</v>
      </c>
      <c r="E11" s="31">
        <f t="shared" si="0"/>
        <v>4405.6000000000004</v>
      </c>
      <c r="H11" s="22">
        <v>1050</v>
      </c>
      <c r="I11" s="31">
        <f t="shared" si="1"/>
        <v>4200</v>
      </c>
    </row>
    <row r="12" spans="3:9" ht="16.5" thickBot="1">
      <c r="C12" s="24">
        <v>1</v>
      </c>
      <c r="D12" s="28">
        <v>314</v>
      </c>
      <c r="E12" s="31">
        <f t="shared" si="0"/>
        <v>314</v>
      </c>
      <c r="H12" s="22">
        <v>299</v>
      </c>
      <c r="I12" s="31">
        <f t="shared" si="1"/>
        <v>299</v>
      </c>
    </row>
    <row r="13" spans="3:9" ht="16.5" thickBot="1">
      <c r="C13" s="24">
        <v>1</v>
      </c>
      <c r="D13" s="28">
        <v>610</v>
      </c>
      <c r="E13" s="31">
        <f t="shared" si="0"/>
        <v>610</v>
      </c>
      <c r="H13" s="22">
        <v>590</v>
      </c>
      <c r="I13" s="31">
        <f t="shared" si="1"/>
        <v>590</v>
      </c>
    </row>
    <row r="14" spans="3:9" ht="16.5" thickBot="1">
      <c r="C14" s="24">
        <v>1</v>
      </c>
      <c r="D14" s="28">
        <v>510.2</v>
      </c>
      <c r="E14" s="31">
        <f t="shared" si="0"/>
        <v>510.2</v>
      </c>
      <c r="H14" s="22">
        <v>476</v>
      </c>
      <c r="I14" s="31">
        <f t="shared" si="1"/>
        <v>476</v>
      </c>
    </row>
    <row r="15" spans="3:9" ht="16.5" thickBot="1">
      <c r="C15" s="24">
        <v>1</v>
      </c>
      <c r="D15" s="28">
        <v>11027</v>
      </c>
      <c r="E15" s="31">
        <f t="shared" si="0"/>
        <v>11027</v>
      </c>
      <c r="H15" s="22">
        <v>10800.4</v>
      </c>
      <c r="I15" s="31">
        <f t="shared" si="1"/>
        <v>10800.4</v>
      </c>
    </row>
    <row r="16" spans="3:9" ht="16.5" thickBot="1">
      <c r="C16" s="24">
        <v>2</v>
      </c>
      <c r="D16" s="28">
        <v>184</v>
      </c>
      <c r="E16" s="31">
        <f t="shared" si="0"/>
        <v>368</v>
      </c>
      <c r="H16" s="22">
        <v>175.5</v>
      </c>
      <c r="I16" s="31">
        <f t="shared" si="1"/>
        <v>351</v>
      </c>
    </row>
    <row r="17" spans="3:9" ht="16.5" thickBot="1">
      <c r="C17" s="24">
        <v>2</v>
      </c>
      <c r="D17" s="28">
        <v>184</v>
      </c>
      <c r="E17" s="31">
        <f t="shared" si="0"/>
        <v>368</v>
      </c>
      <c r="H17" s="22">
        <v>175.5</v>
      </c>
      <c r="I17" s="31">
        <f t="shared" si="1"/>
        <v>351</v>
      </c>
    </row>
    <row r="18" spans="3:9" ht="16.5" thickBot="1">
      <c r="C18" s="24">
        <v>1</v>
      </c>
      <c r="D18" s="28">
        <v>1154.4000000000001</v>
      </c>
      <c r="E18" s="31">
        <f t="shared" si="0"/>
        <v>1154.4000000000001</v>
      </c>
      <c r="H18" s="22">
        <v>1092</v>
      </c>
      <c r="I18" s="31">
        <f t="shared" si="1"/>
        <v>1092</v>
      </c>
    </row>
    <row r="19" spans="3:9" ht="16.5" thickBot="1">
      <c r="C19" s="24">
        <v>1</v>
      </c>
      <c r="D19" s="28">
        <v>4653</v>
      </c>
      <c r="E19" s="31">
        <f t="shared" si="0"/>
        <v>4653</v>
      </c>
      <c r="H19" s="22">
        <v>4645.3999999999996</v>
      </c>
      <c r="I19" s="31">
        <f t="shared" si="1"/>
        <v>4645.3999999999996</v>
      </c>
    </row>
    <row r="20" spans="3:9" ht="16.5" thickBot="1">
      <c r="C20" s="24">
        <v>2</v>
      </c>
      <c r="D20" s="28">
        <v>5350.8</v>
      </c>
      <c r="E20" s="31">
        <f t="shared" si="0"/>
        <v>10701.6</v>
      </c>
      <c r="H20" s="22">
        <v>5299</v>
      </c>
      <c r="I20" s="31">
        <f t="shared" si="1"/>
        <v>10598</v>
      </c>
    </row>
    <row r="21" spans="3:9" ht="16.5" thickBot="1">
      <c r="C21" s="24">
        <v>36</v>
      </c>
      <c r="D21" s="28">
        <v>886.6</v>
      </c>
      <c r="E21" s="31">
        <f t="shared" si="0"/>
        <v>31917.600000000002</v>
      </c>
      <c r="H21" s="22">
        <v>882.2</v>
      </c>
      <c r="I21" s="31">
        <f t="shared" si="1"/>
        <v>31759.200000000001</v>
      </c>
    </row>
    <row r="22" spans="3:9" ht="16.5" thickBot="1">
      <c r="C22" s="24">
        <v>20</v>
      </c>
      <c r="D22" s="28">
        <v>285.8</v>
      </c>
      <c r="E22" s="31">
        <f t="shared" si="0"/>
        <v>5716</v>
      </c>
      <c r="H22" s="22">
        <v>270.5</v>
      </c>
      <c r="I22" s="31">
        <f t="shared" si="1"/>
        <v>5410</v>
      </c>
    </row>
    <row r="23" spans="3:9" ht="16.5" thickBot="1">
      <c r="C23" s="24">
        <v>40</v>
      </c>
      <c r="D23" s="28">
        <v>479.2</v>
      </c>
      <c r="E23" s="31">
        <f t="shared" si="0"/>
        <v>19168</v>
      </c>
      <c r="H23" s="22">
        <v>470</v>
      </c>
      <c r="I23" s="31">
        <f t="shared" si="1"/>
        <v>18800</v>
      </c>
    </row>
    <row r="24" spans="3:9" ht="16.5" thickBot="1">
      <c r="C24" s="24">
        <v>26</v>
      </c>
      <c r="D24" s="28">
        <v>3040</v>
      </c>
      <c r="E24" s="31">
        <f t="shared" si="0"/>
        <v>79040</v>
      </c>
      <c r="H24" s="22">
        <v>3002.2</v>
      </c>
      <c r="I24" s="31">
        <f t="shared" si="1"/>
        <v>78057.2</v>
      </c>
    </row>
    <row r="25" spans="3:9" ht="16.5" thickBot="1">
      <c r="C25" s="24">
        <v>6</v>
      </c>
      <c r="D25" s="28">
        <v>612.79999999999995</v>
      </c>
      <c r="E25" s="31">
        <f t="shared" si="0"/>
        <v>3676.7999999999997</v>
      </c>
      <c r="H25" s="22">
        <v>603.1</v>
      </c>
      <c r="I25" s="31">
        <f t="shared" si="1"/>
        <v>3618.6000000000004</v>
      </c>
    </row>
    <row r="26" spans="3:9" ht="16.5" thickBot="1">
      <c r="C26" s="24">
        <v>5</v>
      </c>
      <c r="D26" s="28">
        <v>3650</v>
      </c>
      <c r="E26" s="31">
        <f t="shared" si="0"/>
        <v>18250</v>
      </c>
      <c r="H26" s="22">
        <v>3600</v>
      </c>
      <c r="I26" s="31">
        <f t="shared" si="1"/>
        <v>18000</v>
      </c>
    </row>
    <row r="27" spans="3:9" ht="16.5" thickBot="1">
      <c r="C27" s="24">
        <v>2</v>
      </c>
      <c r="D27" s="28">
        <v>105</v>
      </c>
      <c r="E27" s="31">
        <f t="shared" si="0"/>
        <v>210</v>
      </c>
      <c r="H27" s="22">
        <v>101</v>
      </c>
      <c r="I27" s="31">
        <f t="shared" si="1"/>
        <v>202</v>
      </c>
    </row>
    <row r="28" spans="3:9" ht="16.5" thickBot="1">
      <c r="C28" s="24">
        <v>17</v>
      </c>
      <c r="D28" s="28">
        <v>1584</v>
      </c>
      <c r="E28" s="31">
        <f t="shared" si="0"/>
        <v>26928</v>
      </c>
      <c r="H28" s="22">
        <v>1550</v>
      </c>
      <c r="I28" s="31">
        <f t="shared" si="1"/>
        <v>26350</v>
      </c>
    </row>
    <row r="29" spans="3:9" ht="16.5" thickBot="1">
      <c r="C29" s="24">
        <v>2</v>
      </c>
      <c r="D29" s="28">
        <v>4216.2</v>
      </c>
      <c r="E29" s="31">
        <f t="shared" si="0"/>
        <v>8432.4</v>
      </c>
      <c r="H29" s="22">
        <v>4222.2</v>
      </c>
      <c r="I29" s="31">
        <f t="shared" si="1"/>
        <v>8444.4</v>
      </c>
    </row>
    <row r="30" spans="3:9" ht="16.5" thickBot="1">
      <c r="C30" s="24">
        <v>2</v>
      </c>
      <c r="D30" s="28">
        <v>108</v>
      </c>
      <c r="E30" s="31">
        <f t="shared" si="0"/>
        <v>216</v>
      </c>
      <c r="H30" s="22">
        <v>101</v>
      </c>
      <c r="I30" s="31">
        <f t="shared" si="1"/>
        <v>202</v>
      </c>
    </row>
    <row r="31" spans="3:9" ht="16.5" thickBot="1">
      <c r="C31" s="24">
        <v>48</v>
      </c>
      <c r="D31" s="28">
        <v>1705</v>
      </c>
      <c r="E31" s="31">
        <f t="shared" si="0"/>
        <v>81840</v>
      </c>
      <c r="H31" s="22">
        <v>1698</v>
      </c>
      <c r="I31" s="31">
        <f t="shared" si="1"/>
        <v>81504</v>
      </c>
    </row>
    <row r="32" spans="3:9" ht="16.5" thickBot="1">
      <c r="C32" s="24">
        <v>2</v>
      </c>
      <c r="D32" s="28">
        <v>16100</v>
      </c>
      <c r="E32" s="31">
        <f t="shared" si="0"/>
        <v>32200</v>
      </c>
      <c r="H32" s="22">
        <v>16140</v>
      </c>
      <c r="I32" s="31">
        <f t="shared" si="1"/>
        <v>32280</v>
      </c>
    </row>
    <row r="33" spans="3:9" ht="16.5" thickBot="1">
      <c r="C33" s="24">
        <v>750</v>
      </c>
      <c r="D33" s="28">
        <v>3</v>
      </c>
      <c r="E33" s="31">
        <f t="shared" si="0"/>
        <v>2250</v>
      </c>
      <c r="H33" s="22">
        <v>2.9</v>
      </c>
      <c r="I33" s="31">
        <f t="shared" si="1"/>
        <v>2175</v>
      </c>
    </row>
    <row r="34" spans="3:9" ht="16.5" thickBot="1">
      <c r="C34" s="24">
        <v>100</v>
      </c>
      <c r="D34" s="28">
        <v>11.1</v>
      </c>
      <c r="E34" s="31">
        <f t="shared" si="0"/>
        <v>1110</v>
      </c>
      <c r="H34" s="22">
        <v>10</v>
      </c>
      <c r="I34" s="31">
        <f t="shared" si="1"/>
        <v>1000</v>
      </c>
    </row>
    <row r="35" spans="3:9" ht="16.5" thickBot="1">
      <c r="C35" s="24">
        <v>11</v>
      </c>
      <c r="D35" s="28">
        <v>2400.8000000000002</v>
      </c>
      <c r="E35" s="31">
        <f t="shared" si="0"/>
        <v>26408.800000000003</v>
      </c>
      <c r="H35" s="22">
        <v>2390.6</v>
      </c>
      <c r="I35" s="31">
        <f t="shared" si="1"/>
        <v>26296.6</v>
      </c>
    </row>
    <row r="36" spans="3:9" ht="16.5" thickBot="1">
      <c r="C36" s="24">
        <v>4</v>
      </c>
      <c r="D36" s="28">
        <v>1643.4</v>
      </c>
      <c r="E36" s="31">
        <f t="shared" si="0"/>
        <v>6573.6</v>
      </c>
      <c r="H36" s="22">
        <v>1635.5</v>
      </c>
      <c r="I36" s="31">
        <f t="shared" si="1"/>
        <v>6542</v>
      </c>
    </row>
    <row r="37" spans="3:9">
      <c r="E37" s="31">
        <f>SUM(E2:E36)</f>
        <v>598205.20000000007</v>
      </c>
      <c r="H37" s="33"/>
      <c r="I37" s="31">
        <f>SUM(I2:I36)</f>
        <v>594694.29999999993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2026-06-30T09:03:45Z</dcterms:modified>
</cp:coreProperties>
</file>