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4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O:\2026\0. Заявки на закупку\0. Размещение\0. ЕАТ\Трубы - ПАБСИ 186.08-08-26\"/>
    </mc:Choice>
  </mc:AlternateContent>
  <bookViews>
    <workbookView xWindow="0" yWindow="0" windowWidth="23250" windowHeight="10230"/>
  </bookViews>
  <sheets>
    <sheet name="НМЦК" sheetId="4" r:id="rId1"/>
  </sheets>
  <definedNames>
    <definedName name="_xlnm.Print_Titles" localSheetId="0">НМЦК!$18:$20</definedName>
  </definedNames>
  <calcPr calcId="152511"/>
</workbook>
</file>

<file path=xl/calcChain.xml><?xml version="1.0" encoding="utf-8"?>
<calcChain xmlns="http://schemas.openxmlformats.org/spreadsheetml/2006/main">
  <c r="H20" i="4" l="1"/>
  <c r="E27" i="4" l="1"/>
  <c r="K20" i="4" l="1"/>
  <c r="I20" i="4"/>
  <c r="J20" i="4" s="1"/>
  <c r="L20" i="4" l="1"/>
  <c r="M20" i="4" s="1"/>
  <c r="N20" i="4" s="1"/>
  <c r="N22" i="4" s="1"/>
  <c r="K22" i="4"/>
</calcChain>
</file>

<file path=xl/sharedStrings.xml><?xml version="1.0" encoding="utf-8"?>
<sst xmlns="http://schemas.openxmlformats.org/spreadsheetml/2006/main" count="40" uniqueCount="38">
  <si>
    <t>Среднее квадратичное отклонение</t>
  </si>
  <si>
    <t>Ед. изм</t>
  </si>
  <si>
    <t>n - количество значений, используемых в расчете.</t>
  </si>
  <si>
    <t>Определяем коэффициент вариации:</t>
  </si>
  <si>
    <t>где:</t>
  </si>
  <si>
    <t>Расчет НМЦК:</t>
  </si>
  <si>
    <t xml:space="preserve">цi - цена единицы товара, указанная в источнике с номером i </t>
  </si>
  <si>
    <t>&lt;ц&gt; - средняя арифметическая величина цены единицы товара, работы, услуги</t>
  </si>
  <si>
    <t>i - номер источника ценовой информации</t>
  </si>
  <si>
    <t>n - количество значений, используемых в расчете</t>
  </si>
  <si>
    <t>v - количество (объем) закупаемого товара (работы, услуги)</t>
  </si>
  <si>
    <t>НМЦК,    определяемая методом сопоставимых рыночных цен (анализа рынка)</t>
  </si>
  <si>
    <r>
      <t>Определяем начальную (максимальную) цену контракта:</t>
    </r>
    <r>
      <rPr>
        <sz val="12"/>
        <rFont val="Times New Roman"/>
        <family val="1"/>
        <charset val="204"/>
      </rPr>
      <t xml:space="preserve"> НМЦК методом сопоставимых рыночных цен (анализа рынка) определяется по формуле:</t>
    </r>
  </si>
  <si>
    <t xml:space="preserve">Обоснование начальной (максимальной) цены контракта </t>
  </si>
  <si>
    <t>№</t>
  </si>
  <si>
    <t>Наименование предмета контракта</t>
  </si>
  <si>
    <t>Кол-во</t>
  </si>
  <si>
    <t>Источник информации о цене (руб./ед.изм.)</t>
  </si>
  <si>
    <t>Однородность совокупности значений выявленных цен, используемых в расчете НМЦК**</t>
  </si>
  <si>
    <t>НМЦК, определенная методом сопоставимых рыночных цен (анализа рынка)*</t>
  </si>
  <si>
    <t xml:space="preserve">Цена за ед.,руб. Источник 1        </t>
  </si>
  <si>
    <t xml:space="preserve">Цена за ед.,руб. Источник 2   </t>
  </si>
  <si>
    <t xml:space="preserve">Цена за ед.,руб. Источник 3    </t>
  </si>
  <si>
    <t xml:space="preserve">Средняя арифметическая цена за единицу     </t>
  </si>
  <si>
    <r>
      <t xml:space="preserve">коэффициент вариации цен V (%)           </t>
    </r>
    <r>
      <rPr>
        <i/>
        <sz val="10"/>
        <color indexed="8"/>
        <rFont val="Times New Roman"/>
        <family val="1"/>
        <charset val="204"/>
      </rPr>
      <t xml:space="preserve">         (не должен превышать 33%)</t>
    </r>
  </si>
  <si>
    <t>Расчет НМЦК</t>
  </si>
  <si>
    <t>Цена за единицу изм. (руб.)</t>
  </si>
  <si>
    <t>Цена за единицу изм. с округлением (вниз) до сотых долей после запятой (руб.)</t>
  </si>
  <si>
    <t>НМЦК с учетом округления цены за единицу (руб.)**</t>
  </si>
  <si>
    <t xml:space="preserve">*Определение НМЦК произведено Заказчиком в соответствии с  Приказом Минэкономразвития России от 02.10.2013 N 567 "Об утверждении Методических рекомендаций по применению методов определения начальной (максимальной) цены контракта, цены контракта, заключаемого с единственным поставщиком (подрядчиком, исполнителем)". </t>
  </si>
  <si>
    <t>** В соответствии с п.3.20.1 Методических рекомендаций, утвержденных приказом Минэкономразвития РФ от 02.10.2013 №567 расчет произведен с помощью стандартных функций табличного редактора EXCEL.</t>
  </si>
  <si>
    <t>Иной метод определения НМЦК в пределах средств выделенного гранта в форме субсидии, с учетом применения метода сопоставимых рыночных цен (анализа рынка) в пределах средств выделенного гранта в форме субсидии в соответствии с п. 4 ст. 78.1 Бюджетного кодекса РФ и утвержденных в плане финансово-хозяйственной деятельности ФИЦ КНЦ РАН</t>
  </si>
  <si>
    <t>ИТОГО НМЦК:</t>
  </si>
  <si>
    <t xml:space="preserve">В целях определения однородности совокупности значений выявленных цен (коэффициента вариации), используемых в расчете, необходимо определить среднее квадратичное отклонение:  </t>
  </si>
  <si>
    <t>В результате проведенного расчета Н(М)ЦК, ЦКЕП при применении метода анализа рынка составляет, руб.:</t>
  </si>
  <si>
    <t>V - коэффициент вариации;   - средне квадратичное отклонение; &lt;ц&gt; - средняя арифметическая величина цены единицы товара, работы, услуги</t>
  </si>
  <si>
    <t>уе</t>
  </si>
  <si>
    <t>Поставка полипропиленовых труб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</si>
</sst>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numFmts count="2">
    <numFmt numFmtId="164" formatCode="_-* #,##0.00_р_._-;\-* #,##0.00_р_._-;_-* &quot;-&quot;??_р_._-;_-@_-"/>
    <numFmt numFmtId="165" formatCode="0.0000"/>
  </numFmts>
  <fonts count="17" x14ac:knownFonts="1">
    <font>
      <sz val="10"/>
      <name val="Arial Cyr"/>
      <charset val="204"/>
    </font>
    <font>
      <sz val="10"/>
      <name val="Arial Cyr"/>
      <charset val="204"/>
    </font>
    <font>
      <sz val="12"/>
      <name val="Times New Roman"/>
      <family val="1"/>
      <charset val="204"/>
    </font>
    <font>
      <b/>
      <sz val="12"/>
      <name val="Times New Roman"/>
      <family val="1"/>
      <charset val="204"/>
    </font>
    <font>
      <b/>
      <u/>
      <sz val="12"/>
      <name val="Times New Roman"/>
      <family val="1"/>
      <charset val="204"/>
    </font>
    <font>
      <sz val="10"/>
      <name val="Arial Cyr"/>
      <charset val="204"/>
    </font>
    <font>
      <sz val="10"/>
      <name val="Times New Roman"/>
      <family val="1"/>
      <charset val="204"/>
    </font>
    <font>
      <u/>
      <sz val="12"/>
      <name val="Times New Roman"/>
      <family val="1"/>
      <charset val="204"/>
    </font>
    <font>
      <sz val="11"/>
      <color rgb="FF000000"/>
      <name val="Times New Roman"/>
      <family val="1"/>
      <charset val="204"/>
    </font>
    <font>
      <b/>
      <sz val="10"/>
      <color indexed="8"/>
      <name val="Times New Roman"/>
      <family val="1"/>
      <charset val="204"/>
    </font>
    <font>
      <sz val="10"/>
      <color theme="1"/>
      <name val="Times New Roman"/>
      <family val="1"/>
      <charset val="204"/>
    </font>
    <font>
      <i/>
      <sz val="10"/>
      <color indexed="8"/>
      <name val="Times New Roman"/>
      <family val="1"/>
      <charset val="204"/>
    </font>
    <font>
      <b/>
      <sz val="10"/>
      <color theme="1"/>
      <name val="Times New Roman"/>
      <family val="1"/>
      <charset val="204"/>
    </font>
    <font>
      <sz val="11"/>
      <color indexed="8"/>
      <name val="Times New Roman"/>
      <family val="1"/>
      <charset val="204"/>
    </font>
    <font>
      <sz val="11"/>
      <name val="Times New Roman"/>
      <family val="1"/>
      <charset val="204"/>
    </font>
    <font>
      <sz val="11"/>
      <color theme="1"/>
      <name val="Times New Roman"/>
      <family val="1"/>
      <charset val="204"/>
    </font>
    <font>
      <b/>
      <sz val="11"/>
      <color theme="1"/>
      <name val="Times New Roman"/>
      <family val="1"/>
      <charset val="204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3">
    <xf numFmtId="0" fontId="0" fillId="0" borderId="0"/>
    <xf numFmtId="0" fontId="5" fillId="0" borderId="0"/>
    <xf numFmtId="164" fontId="1" fillId="0" borderId="0" applyFont="0" applyFill="0" applyBorder="0" applyAlignment="0" applyProtection="0"/>
  </cellStyleXfs>
  <cellXfs count="59">
    <xf numFmtId="0" fontId="0" fillId="0" borderId="0" xfId="0"/>
    <xf numFmtId="0" fontId="2" fillId="0" borderId="0" xfId="0" applyFont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2" fillId="0" borderId="0" xfId="0" applyFont="1" applyBorder="1" applyAlignment="1">
      <alignment horizontal="left" vertical="center" wrapText="1"/>
    </xf>
    <xf numFmtId="0" fontId="2" fillId="0" borderId="2" xfId="0" applyFont="1" applyBorder="1" applyAlignment="1">
      <alignment horizontal="left" vertical="center" wrapText="1"/>
    </xf>
    <xf numFmtId="0" fontId="2" fillId="0" borderId="0" xfId="0" applyFont="1" applyBorder="1" applyAlignment="1">
      <alignment vertical="center" wrapText="1"/>
    </xf>
    <xf numFmtId="164" fontId="3" fillId="0" borderId="0" xfId="2" applyFont="1" applyAlignment="1">
      <alignment horizontal="left" vertical="center" wrapText="1"/>
    </xf>
    <xf numFmtId="0" fontId="6" fillId="0" borderId="0" xfId="0" applyFont="1" applyAlignment="1">
      <alignment horizontal="center" vertical="center" wrapText="1"/>
    </xf>
    <xf numFmtId="0" fontId="7" fillId="0" borderId="0" xfId="0" applyFont="1" applyAlignment="1">
      <alignment horizontal="left" vertical="center" wrapText="1"/>
    </xf>
    <xf numFmtId="0" fontId="7" fillId="0" borderId="0" xfId="0" applyFont="1" applyBorder="1" applyAlignment="1">
      <alignment horizontal="left" vertical="center" wrapText="1"/>
    </xf>
    <xf numFmtId="0" fontId="2" fillId="2" borderId="0" xfId="0" applyFont="1" applyFill="1" applyBorder="1" applyAlignment="1">
      <alignment horizontal="left" vertical="center" wrapText="1"/>
    </xf>
    <xf numFmtId="0" fontId="8" fillId="0" borderId="1" xfId="0" applyFont="1" applyBorder="1" applyAlignment="1">
      <alignment vertical="center" wrapText="1"/>
    </xf>
    <xf numFmtId="0" fontId="10" fillId="0" borderId="0" xfId="0" applyFont="1"/>
    <xf numFmtId="0" fontId="9" fillId="0" borderId="1" xfId="0" applyFont="1" applyBorder="1" applyAlignment="1">
      <alignment horizontal="center" vertical="top" wrapText="1"/>
    </xf>
    <xf numFmtId="0" fontId="9" fillId="0" borderId="1" xfId="0" applyFont="1" applyFill="1" applyBorder="1" applyAlignment="1">
      <alignment horizontal="center" vertical="top" wrapText="1"/>
    </xf>
    <xf numFmtId="0" fontId="12" fillId="0" borderId="1" xfId="0" applyFont="1" applyBorder="1" applyAlignment="1">
      <alignment horizontal="center" vertical="top" wrapText="1"/>
    </xf>
    <xf numFmtId="0" fontId="10" fillId="0" borderId="0" xfId="0" applyFont="1" applyAlignment="1">
      <alignment horizontal="center" vertical="top"/>
    </xf>
    <xf numFmtId="0" fontId="14" fillId="0" borderId="5" xfId="0" applyFont="1" applyBorder="1" applyAlignment="1">
      <alignment horizontal="center" vertical="center" wrapText="1"/>
    </xf>
    <xf numFmtId="0" fontId="14" fillId="0" borderId="1" xfId="0" applyFont="1" applyBorder="1" applyAlignment="1">
      <alignment horizontal="center" vertical="center" wrapText="1"/>
    </xf>
    <xf numFmtId="4" fontId="13" fillId="0" borderId="1" xfId="0" applyNumberFormat="1" applyFont="1" applyBorder="1" applyAlignment="1">
      <alignment horizontal="center" vertical="center" wrapText="1"/>
    </xf>
    <xf numFmtId="4" fontId="15" fillId="0" borderId="1" xfId="0" applyNumberFormat="1" applyFont="1" applyBorder="1" applyAlignment="1">
      <alignment horizontal="center" vertical="center"/>
    </xf>
    <xf numFmtId="2" fontId="13" fillId="0" borderId="1" xfId="0" applyNumberFormat="1" applyFont="1" applyBorder="1" applyAlignment="1">
      <alignment horizontal="center" vertical="center" wrapText="1"/>
    </xf>
    <xf numFmtId="165" fontId="13" fillId="0" borderId="1" xfId="0" applyNumberFormat="1" applyFont="1" applyBorder="1" applyAlignment="1">
      <alignment horizontal="center" vertical="center" wrapText="1"/>
    </xf>
    <xf numFmtId="0" fontId="16" fillId="0" borderId="0" xfId="0" applyFont="1" applyBorder="1" applyAlignment="1">
      <alignment vertical="top"/>
    </xf>
    <xf numFmtId="4" fontId="16" fillId="0" borderId="0" xfId="0" applyNumberFormat="1" applyFont="1" applyAlignment="1">
      <alignment vertical="top"/>
    </xf>
    <xf numFmtId="0" fontId="15" fillId="0" borderId="0" xfId="0" applyFont="1" applyAlignment="1">
      <alignment vertical="top"/>
    </xf>
    <xf numFmtId="0" fontId="13" fillId="0" borderId="1" xfId="0" applyFont="1" applyFill="1" applyBorder="1" applyAlignment="1">
      <alignment horizontal="center" vertical="center" wrapText="1"/>
    </xf>
    <xf numFmtId="4" fontId="14" fillId="0" borderId="1" xfId="0" applyNumberFormat="1" applyFont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Alignment="1">
      <alignment horizontal="left" vertical="center" wrapText="1"/>
    </xf>
    <xf numFmtId="0" fontId="13" fillId="0" borderId="0" xfId="0" applyFont="1" applyFill="1" applyBorder="1" applyAlignment="1">
      <alignment horizontal="center" vertical="center" wrapText="1"/>
    </xf>
    <xf numFmtId="0" fontId="8" fillId="0" borderId="0" xfId="0" applyFont="1" applyBorder="1" applyAlignment="1">
      <alignment vertical="center" wrapText="1"/>
    </xf>
    <xf numFmtId="0" fontId="14" fillId="0" borderId="0" xfId="0" applyFont="1" applyBorder="1" applyAlignment="1">
      <alignment horizontal="center" vertical="center" wrapText="1"/>
    </xf>
    <xf numFmtId="4" fontId="14" fillId="0" borderId="0" xfId="0" applyNumberFormat="1" applyFont="1" applyBorder="1" applyAlignment="1">
      <alignment horizontal="center" vertical="center" wrapText="1"/>
    </xf>
    <xf numFmtId="4" fontId="13" fillId="0" borderId="0" xfId="0" applyNumberFormat="1" applyFont="1" applyBorder="1" applyAlignment="1">
      <alignment horizontal="center" vertical="center" wrapText="1"/>
    </xf>
    <xf numFmtId="4" fontId="15" fillId="0" borderId="0" xfId="0" applyNumberFormat="1" applyFont="1" applyBorder="1" applyAlignment="1">
      <alignment horizontal="center" vertical="center"/>
    </xf>
    <xf numFmtId="2" fontId="13" fillId="0" borderId="0" xfId="0" applyNumberFormat="1" applyFont="1" applyBorder="1" applyAlignment="1">
      <alignment horizontal="center" vertical="center" wrapText="1"/>
    </xf>
    <xf numFmtId="165" fontId="13" fillId="0" borderId="0" xfId="0" applyNumberFormat="1" applyFont="1" applyBorder="1" applyAlignment="1">
      <alignment horizontal="center" vertical="center" wrapText="1"/>
    </xf>
    <xf numFmtId="4" fontId="2" fillId="0" borderId="0" xfId="0" applyNumberFormat="1" applyFont="1" applyAlignment="1">
      <alignment horizontal="left" vertical="center" wrapText="1"/>
    </xf>
    <xf numFmtId="4" fontId="3" fillId="0" borderId="0" xfId="0" applyNumberFormat="1" applyFont="1" applyAlignment="1">
      <alignment horizontal="left" vertical="center" wrapText="1"/>
    </xf>
    <xf numFmtId="2" fontId="9" fillId="0" borderId="1" xfId="0" applyNumberFormat="1" applyFont="1" applyFill="1" applyBorder="1" applyAlignment="1">
      <alignment horizontal="center" vertical="top" wrapText="1"/>
    </xf>
    <xf numFmtId="0" fontId="9" fillId="0" borderId="3" xfId="0" applyFont="1" applyBorder="1" applyAlignment="1">
      <alignment horizontal="center" vertical="top" wrapText="1"/>
    </xf>
    <xf numFmtId="0" fontId="10" fillId="0" borderId="4" xfId="0" applyFont="1" applyBorder="1" applyAlignment="1"/>
    <xf numFmtId="0" fontId="10" fillId="0" borderId="5" xfId="0" applyFont="1" applyBorder="1" applyAlignment="1"/>
    <xf numFmtId="0" fontId="3" fillId="0" borderId="0" xfId="0" applyFont="1" applyAlignment="1">
      <alignment horizontal="center" vertical="center" wrapText="1"/>
    </xf>
    <xf numFmtId="0" fontId="2" fillId="0" borderId="0" xfId="0" applyFont="1" applyAlignment="1">
      <alignment horizontal="left" vertical="center" wrapText="1"/>
    </xf>
    <xf numFmtId="0" fontId="4" fillId="0" borderId="0" xfId="0" applyFont="1" applyBorder="1" applyAlignment="1">
      <alignment horizontal="left" vertical="center" wrapText="1"/>
    </xf>
    <xf numFmtId="0" fontId="3" fillId="0" borderId="0" xfId="0" applyFont="1" applyFill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left" vertical="center" wrapText="1"/>
    </xf>
    <xf numFmtId="0" fontId="3" fillId="0" borderId="0" xfId="0" applyFont="1" applyBorder="1" applyAlignment="1">
      <alignment horizontal="left" vertical="center" wrapText="1"/>
    </xf>
    <xf numFmtId="0" fontId="3" fillId="0" borderId="2" xfId="0" applyFont="1" applyBorder="1" applyAlignment="1">
      <alignment horizontal="left" vertical="center" wrapText="1"/>
    </xf>
    <xf numFmtId="0" fontId="9" fillId="0" borderId="3" xfId="0" applyFont="1" applyFill="1" applyBorder="1" applyAlignment="1">
      <alignment horizontal="center" vertical="center" wrapText="1"/>
    </xf>
    <xf numFmtId="0" fontId="9" fillId="0" borderId="1" xfId="0" applyFont="1" applyBorder="1" applyAlignment="1">
      <alignment horizontal="center" vertical="center" wrapText="1"/>
    </xf>
    <xf numFmtId="0" fontId="16" fillId="0" borderId="0" xfId="0" applyFont="1" applyBorder="1" applyAlignment="1">
      <alignment horizontal="left" vertical="top"/>
    </xf>
    <xf numFmtId="0" fontId="10" fillId="0" borderId="0" xfId="0" applyFont="1" applyAlignment="1">
      <alignment horizontal="left" wrapText="1"/>
    </xf>
    <xf numFmtId="0" fontId="10" fillId="0" borderId="0" xfId="0" applyFont="1" applyAlignment="1"/>
    <xf numFmtId="0" fontId="6" fillId="0" borderId="0" xfId="0" applyFont="1" applyBorder="1" applyAlignment="1">
      <alignment horizontal="center" vertical="center" wrapText="1"/>
    </xf>
    <xf numFmtId="0" fontId="7" fillId="0" borderId="0" xfId="0" applyFont="1" applyBorder="1" applyAlignment="1">
      <alignment horizontal="center" vertical="center" wrapText="1"/>
    </xf>
  </cellXfs>
  <cellStyles count="3">
    <cellStyle name="Обычный" xfId="0" builtinId="0"/>
    <cellStyle name="Обычный 2" xfId="1"/>
    <cellStyle name="Финансовый" xfId="2" builtinId="3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3" Type="http://schemas.openxmlformats.org/officeDocument/2006/relationships/image" Target="http://base.garant.ru/files/base/70473958/493044051.png" TargetMode="External"/><Relationship Id="rId7" Type="http://schemas.openxmlformats.org/officeDocument/2006/relationships/image" Target="http://base.garant.ru/files/base/70473958/2877414881.png" TargetMode="External"/><Relationship Id="rId2" Type="http://schemas.openxmlformats.org/officeDocument/2006/relationships/image" Target="../media/image2.png"/><Relationship Id="rId1" Type="http://schemas.openxmlformats.org/officeDocument/2006/relationships/image" Target="../media/image1.png"/><Relationship Id="rId6" Type="http://schemas.openxmlformats.org/officeDocument/2006/relationships/image" Target="../media/image5.png"/><Relationship Id="rId5" Type="http://schemas.openxmlformats.org/officeDocument/2006/relationships/image" Target="../media/image4.png"/><Relationship Id="rId4" Type="http://schemas.openxmlformats.org/officeDocument/2006/relationships/image" Target="../media/image3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0</xdr:col>
      <xdr:colOff>0</xdr:colOff>
      <xdr:row>3</xdr:row>
      <xdr:rowOff>304800</xdr:rowOff>
    </xdr:from>
    <xdr:to>
      <xdr:col>1</xdr:col>
      <xdr:colOff>971550</xdr:colOff>
      <xdr:row>5</xdr:row>
      <xdr:rowOff>19050</xdr:rowOff>
    </xdr:to>
    <xdr:pic>
      <xdr:nvPicPr>
        <xdr:cNvPr id="1349" name="Picture 1" descr="2513813496"/>
        <xdr:cNvPicPr>
          <a:picLocks noChangeAspect="1" noChangeArrowheads="1"/>
        </xdr:cNvPicPr>
      </xdr:nvPicPr>
      <xdr:blipFill>
        <a:blip xmlns:r="http://schemas.openxmlformats.org/officeDocument/2006/relationships" r:embed="rId1" cstate="print">
          <a:lum contrast="100000"/>
        </a:blip>
        <a:srcRect/>
        <a:stretch>
          <a:fillRect/>
        </a:stretch>
      </xdr:blipFill>
      <xdr:spPr bwMode="auto">
        <a:xfrm>
          <a:off x="0" y="2686050"/>
          <a:ext cx="1333500" cy="6286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0</xdr:colOff>
      <xdr:row>3</xdr:row>
      <xdr:rowOff>0</xdr:rowOff>
    </xdr:from>
    <xdr:to>
      <xdr:col>2</xdr:col>
      <xdr:colOff>142875</xdr:colOff>
      <xdr:row>3</xdr:row>
      <xdr:rowOff>0</xdr:rowOff>
    </xdr:to>
    <xdr:pic>
      <xdr:nvPicPr>
        <xdr:cNvPr id="1350" name="Picture 2" descr="http://base.garant.ru/files/base/70473958/493044051.png"/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2085975" y="238125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7</xdr:row>
      <xdr:rowOff>0</xdr:rowOff>
    </xdr:from>
    <xdr:to>
      <xdr:col>1</xdr:col>
      <xdr:colOff>895350</xdr:colOff>
      <xdr:row>8</xdr:row>
      <xdr:rowOff>219075</xdr:rowOff>
    </xdr:to>
    <xdr:pic>
      <xdr:nvPicPr>
        <xdr:cNvPr id="1351" name="Picture 4" descr="2506592564"/>
        <xdr:cNvPicPr>
          <a:picLocks noChangeAspect="1" noChangeArrowheads="1"/>
        </xdr:cNvPicPr>
      </xdr:nvPicPr>
      <xdr:blipFill>
        <a:blip xmlns:r="http://schemas.openxmlformats.org/officeDocument/2006/relationships" r:embed="rId4" cstate="print">
          <a:lum contrast="66000"/>
        </a:blip>
        <a:srcRect/>
        <a:stretch>
          <a:fillRect/>
        </a:stretch>
      </xdr:blipFill>
      <xdr:spPr bwMode="auto">
        <a:xfrm>
          <a:off x="0" y="3924300"/>
          <a:ext cx="1257300" cy="54292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0</xdr:col>
      <xdr:colOff>0</xdr:colOff>
      <xdr:row>10</xdr:row>
      <xdr:rowOff>0</xdr:rowOff>
    </xdr:from>
    <xdr:to>
      <xdr:col>1</xdr:col>
      <xdr:colOff>1123950</xdr:colOff>
      <xdr:row>12</xdr:row>
      <xdr:rowOff>76200</xdr:rowOff>
    </xdr:to>
    <xdr:pic>
      <xdr:nvPicPr>
        <xdr:cNvPr id="1352" name="Picture 9" descr="2126805151"/>
        <xdr:cNvPicPr>
          <a:picLocks noChangeAspect="1" noChangeArrowheads="1"/>
        </xdr:cNvPicPr>
      </xdr:nvPicPr>
      <xdr:blipFill>
        <a:blip xmlns:r="http://schemas.openxmlformats.org/officeDocument/2006/relationships" r:embed="rId5" cstate="print">
          <a:lum contrast="100000"/>
        </a:blip>
        <a:srcRect/>
        <a:stretch>
          <a:fillRect/>
        </a:stretch>
      </xdr:blipFill>
      <xdr:spPr bwMode="auto">
        <a:xfrm>
          <a:off x="0" y="4810125"/>
          <a:ext cx="1485900" cy="638175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0</xdr:colOff>
      <xdr:row>11</xdr:row>
      <xdr:rowOff>0</xdr:rowOff>
    </xdr:from>
    <xdr:to>
      <xdr:col>3</xdr:col>
      <xdr:colOff>57150</xdr:colOff>
      <xdr:row>11</xdr:row>
      <xdr:rowOff>209550</xdr:rowOff>
    </xdr:to>
    <xdr:pic>
      <xdr:nvPicPr>
        <xdr:cNvPr id="1353" name="Picture 11" descr="http://base.garant.ru/files/base/70473958/2877414881.png"/>
        <xdr:cNvPicPr>
          <a:picLocks noChangeAspect="1" noChangeArrowheads="1"/>
        </xdr:cNvPicPr>
      </xdr:nvPicPr>
      <xdr:blipFill>
        <a:blip xmlns:r="http://schemas.openxmlformats.org/officeDocument/2006/relationships" r:embed="rId6" r:link="rId7" cstate="print"/>
        <a:srcRect/>
        <a:stretch>
          <a:fillRect/>
        </a:stretch>
      </xdr:blipFill>
      <xdr:spPr bwMode="auto">
        <a:xfrm>
          <a:off x="2085975" y="5153025"/>
          <a:ext cx="628650" cy="20955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  <xdr:twoCellAnchor>
    <xdr:from>
      <xdr:col>2</xdr:col>
      <xdr:colOff>0</xdr:colOff>
      <xdr:row>15</xdr:row>
      <xdr:rowOff>0</xdr:rowOff>
    </xdr:from>
    <xdr:to>
      <xdr:col>2</xdr:col>
      <xdr:colOff>142875</xdr:colOff>
      <xdr:row>15</xdr:row>
      <xdr:rowOff>0</xdr:rowOff>
    </xdr:to>
    <xdr:pic>
      <xdr:nvPicPr>
        <xdr:cNvPr id="1354" name="Picture 10" descr="http://base.garant.ru/files/base/70473958/493044051.png"/>
        <xdr:cNvPicPr>
          <a:picLocks noChangeAspect="1" noChangeArrowheads="1"/>
        </xdr:cNvPicPr>
      </xdr:nvPicPr>
      <xdr:blipFill>
        <a:blip xmlns:r="http://schemas.openxmlformats.org/officeDocument/2006/relationships" r:embed="rId2" r:link="rId3"/>
        <a:srcRect/>
        <a:stretch>
          <a:fillRect/>
        </a:stretch>
      </xdr:blipFill>
      <xdr:spPr bwMode="auto">
        <a:xfrm>
          <a:off x="2085975" y="6134100"/>
          <a:ext cx="142875" cy="0"/>
        </a:xfrm>
        <a:prstGeom prst="rect">
          <a:avLst/>
        </a:prstGeom>
        <a:noFill/>
        <a:ln w="9525">
          <a:noFill/>
          <a:miter lim="800000"/>
          <a:headEnd/>
          <a:tailEnd/>
        </a:ln>
      </xdr:spPr>
    </xdr:pic>
    <xdr:clientData/>
  </xdr:twoCellAnchor>
</xdr:wsDr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Стандартная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O30"/>
  <sheetViews>
    <sheetView tabSelected="1" topLeftCell="A4" zoomScale="85" zoomScaleNormal="85" workbookViewId="0">
      <selection activeCell="G21" sqref="G21"/>
    </sheetView>
  </sheetViews>
  <sheetFormatPr defaultColWidth="9.140625" defaultRowHeight="15.75" x14ac:dyDescent="0.2"/>
  <cols>
    <col min="1" max="1" width="5.42578125" style="1" customWidth="1"/>
    <col min="2" max="2" width="30.28515625" style="1" customWidth="1"/>
    <col min="3" max="3" width="11.7109375" style="1" customWidth="1"/>
    <col min="4" max="4" width="15.5703125" style="1" customWidth="1"/>
    <col min="5" max="5" width="17.28515625" style="1" customWidth="1"/>
    <col min="6" max="6" width="16" style="1" customWidth="1"/>
    <col min="7" max="8" width="17.28515625" style="1" customWidth="1"/>
    <col min="9" max="9" width="18.85546875" style="1" customWidth="1"/>
    <col min="10" max="10" width="16.5703125" style="1" customWidth="1"/>
    <col min="11" max="11" width="15.5703125" style="1" customWidth="1"/>
    <col min="12" max="12" width="16.7109375" style="6" customWidth="1"/>
    <col min="13" max="13" width="11.42578125" style="1" customWidth="1"/>
    <col min="14" max="14" width="15.5703125" style="1" bestFit="1" customWidth="1"/>
    <col min="15" max="16384" width="9.140625" style="1"/>
  </cols>
  <sheetData>
    <row r="1" spans="1:12" ht="18" customHeight="1" x14ac:dyDescent="0.2">
      <c r="A1" s="47" t="s">
        <v>13</v>
      </c>
      <c r="B1" s="47"/>
      <c r="C1" s="47"/>
      <c r="D1" s="47"/>
      <c r="E1" s="47"/>
      <c r="F1" s="47"/>
      <c r="G1" s="47"/>
      <c r="H1" s="47"/>
      <c r="I1" s="47"/>
      <c r="J1" s="47"/>
      <c r="K1" s="47"/>
      <c r="L1" s="47"/>
    </row>
    <row r="2" spans="1:12" ht="36" customHeight="1" x14ac:dyDescent="0.2">
      <c r="A2" s="44" t="s">
        <v>37</v>
      </c>
      <c r="B2" s="44"/>
      <c r="C2" s="44"/>
      <c r="D2" s="44"/>
      <c r="E2" s="44"/>
      <c r="F2" s="44"/>
      <c r="G2" s="44"/>
      <c r="H2" s="44"/>
      <c r="I2" s="44"/>
      <c r="J2" s="44"/>
      <c r="K2" s="44"/>
      <c r="L2" s="44"/>
    </row>
    <row r="3" spans="1:12" ht="42" customHeight="1" x14ac:dyDescent="0.2">
      <c r="A3" s="46" t="s">
        <v>33</v>
      </c>
      <c r="B3" s="46"/>
      <c r="C3" s="46"/>
      <c r="D3" s="46"/>
      <c r="E3" s="46"/>
      <c r="F3" s="46"/>
      <c r="G3" s="46"/>
      <c r="H3" s="46"/>
      <c r="I3" s="46"/>
      <c r="J3" s="46"/>
      <c r="K3" s="46"/>
      <c r="L3" s="46"/>
    </row>
    <row r="4" spans="1:12" ht="35.25" customHeight="1" x14ac:dyDescent="0.2">
      <c r="A4" s="5"/>
      <c r="B4" s="5"/>
      <c r="C4" s="49" t="s">
        <v>6</v>
      </c>
      <c r="D4" s="49"/>
      <c r="E4" s="49"/>
      <c r="F4" s="49"/>
      <c r="G4" s="49"/>
      <c r="H4" s="49"/>
      <c r="I4" s="49"/>
      <c r="J4" s="49"/>
      <c r="K4" s="49"/>
      <c r="L4" s="49"/>
    </row>
    <row r="5" spans="1:12" ht="36.75" customHeight="1" x14ac:dyDescent="0.2">
      <c r="A5" s="4"/>
      <c r="B5" s="3"/>
      <c r="C5" s="45" t="s">
        <v>7</v>
      </c>
      <c r="D5" s="45"/>
      <c r="E5" s="45"/>
      <c r="F5" s="45"/>
      <c r="G5" s="45"/>
      <c r="H5" s="45"/>
      <c r="I5" s="45"/>
      <c r="J5" s="45"/>
      <c r="K5" s="45"/>
      <c r="L5" s="45"/>
    </row>
    <row r="6" spans="1:12" ht="22.5" customHeight="1" x14ac:dyDescent="0.2">
      <c r="A6" s="3"/>
      <c r="B6" s="3"/>
      <c r="C6" s="49" t="s">
        <v>2</v>
      </c>
      <c r="D6" s="49"/>
      <c r="E6" s="49"/>
      <c r="F6" s="49"/>
      <c r="G6" s="49"/>
      <c r="H6" s="49"/>
      <c r="I6" s="49"/>
      <c r="J6" s="49"/>
      <c r="K6" s="49"/>
      <c r="L6" s="49"/>
    </row>
    <row r="7" spans="1:12" ht="27" customHeight="1" x14ac:dyDescent="0.2">
      <c r="A7" s="46" t="s">
        <v>3</v>
      </c>
      <c r="B7" s="46"/>
      <c r="C7" s="46"/>
      <c r="D7" s="46"/>
      <c r="E7" s="46"/>
      <c r="F7" s="46"/>
      <c r="G7" s="46"/>
      <c r="H7" s="46"/>
      <c r="I7" s="46"/>
      <c r="J7" s="46"/>
      <c r="K7" s="46"/>
      <c r="L7" s="46"/>
    </row>
    <row r="8" spans="1:12" s="3" customFormat="1" ht="27" customHeight="1" x14ac:dyDescent="0.2">
      <c r="C8" s="45" t="s">
        <v>35</v>
      </c>
      <c r="D8" s="45"/>
      <c r="E8" s="45"/>
      <c r="F8" s="45"/>
      <c r="G8" s="45"/>
      <c r="H8" s="45"/>
      <c r="I8" s="45"/>
      <c r="J8" s="45"/>
      <c r="K8" s="45"/>
      <c r="L8" s="45"/>
    </row>
    <row r="9" spans="1:12" s="3" customFormat="1" ht="15.75" customHeight="1" x14ac:dyDescent="0.2">
      <c r="C9" s="49"/>
      <c r="D9" s="49"/>
      <c r="E9" s="49"/>
      <c r="F9" s="49"/>
      <c r="G9" s="49"/>
      <c r="H9" s="49"/>
      <c r="I9" s="49"/>
      <c r="J9" s="49"/>
      <c r="K9" s="49"/>
      <c r="L9" s="49"/>
    </row>
    <row r="10" spans="1:12" s="3" customFormat="1" ht="27" customHeight="1" x14ac:dyDescent="0.2">
      <c r="A10" s="50" t="s">
        <v>12</v>
      </c>
      <c r="B10" s="49"/>
      <c r="C10" s="49"/>
      <c r="D10" s="49"/>
      <c r="E10" s="49"/>
      <c r="F10" s="49"/>
      <c r="G10" s="49"/>
      <c r="H10" s="49"/>
      <c r="I10" s="49"/>
      <c r="J10" s="49"/>
      <c r="K10" s="49"/>
      <c r="L10" s="49"/>
    </row>
    <row r="11" spans="1:12" s="3" customFormat="1" ht="27" customHeight="1" x14ac:dyDescent="0.2">
      <c r="C11" s="45" t="s">
        <v>4</v>
      </c>
      <c r="D11" s="45"/>
      <c r="E11" s="45"/>
      <c r="F11" s="45"/>
      <c r="G11" s="45"/>
      <c r="H11" s="45"/>
      <c r="I11" s="45"/>
      <c r="J11" s="45"/>
      <c r="K11" s="45"/>
      <c r="L11" s="45"/>
    </row>
    <row r="12" spans="1:12" s="3" customFormat="1" ht="17.25" customHeight="1" x14ac:dyDescent="0.2">
      <c r="C12" s="45" t="s">
        <v>11</v>
      </c>
      <c r="D12" s="45"/>
      <c r="E12" s="45"/>
      <c r="F12" s="45"/>
      <c r="G12" s="45"/>
      <c r="H12" s="45"/>
      <c r="I12" s="45"/>
      <c r="J12" s="45"/>
      <c r="K12" s="45"/>
      <c r="L12" s="45"/>
    </row>
    <row r="13" spans="1:12" s="3" customFormat="1" ht="19.5" customHeight="1" x14ac:dyDescent="0.2">
      <c r="C13" s="45" t="s">
        <v>10</v>
      </c>
      <c r="D13" s="45"/>
      <c r="E13" s="45"/>
      <c r="F13" s="45"/>
      <c r="G13" s="45"/>
      <c r="H13" s="45"/>
      <c r="I13" s="45"/>
      <c r="J13" s="45"/>
      <c r="K13" s="45"/>
      <c r="L13" s="45"/>
    </row>
    <row r="14" spans="1:12" s="3" customFormat="1" ht="21.75" customHeight="1" x14ac:dyDescent="0.2">
      <c r="C14" s="45" t="s">
        <v>9</v>
      </c>
      <c r="D14" s="45"/>
      <c r="E14" s="45"/>
      <c r="F14" s="45"/>
      <c r="G14" s="45"/>
      <c r="H14" s="45"/>
      <c r="I14" s="45"/>
      <c r="J14" s="45"/>
      <c r="K14" s="45"/>
      <c r="L14" s="45"/>
    </row>
    <row r="15" spans="1:12" s="3" customFormat="1" ht="18.75" customHeight="1" x14ac:dyDescent="0.2">
      <c r="C15" s="45" t="s">
        <v>8</v>
      </c>
      <c r="D15" s="45"/>
      <c r="E15" s="45"/>
      <c r="F15" s="45"/>
      <c r="G15" s="45"/>
      <c r="H15" s="45"/>
      <c r="I15" s="45"/>
      <c r="J15" s="45"/>
      <c r="K15" s="45"/>
      <c r="L15" s="45"/>
    </row>
    <row r="16" spans="1:12" s="3" customFormat="1" ht="18" customHeight="1" x14ac:dyDescent="0.2">
      <c r="C16" s="49" t="s">
        <v>6</v>
      </c>
      <c r="D16" s="49"/>
      <c r="E16" s="49"/>
      <c r="F16" s="49"/>
      <c r="G16" s="49"/>
      <c r="H16" s="49"/>
      <c r="I16" s="49"/>
      <c r="J16" s="49"/>
      <c r="K16" s="49"/>
      <c r="L16" s="49"/>
    </row>
    <row r="17" spans="1:15" s="3" customFormat="1" ht="19.5" customHeight="1" x14ac:dyDescent="0.2">
      <c r="A17" s="51" t="s">
        <v>5</v>
      </c>
      <c r="B17" s="51"/>
      <c r="C17" s="1"/>
      <c r="D17" s="1"/>
      <c r="E17" s="1"/>
      <c r="F17" s="1"/>
      <c r="G17" s="1"/>
      <c r="H17" s="1"/>
      <c r="I17" s="1"/>
      <c r="J17" s="1"/>
      <c r="K17" s="1"/>
      <c r="L17" s="6"/>
    </row>
    <row r="18" spans="1:15" s="3" customFormat="1" ht="49.5" customHeight="1" x14ac:dyDescent="0.2">
      <c r="A18" s="52" t="s">
        <v>14</v>
      </c>
      <c r="B18" s="48" t="s">
        <v>15</v>
      </c>
      <c r="C18" s="48" t="s">
        <v>1</v>
      </c>
      <c r="D18" s="48" t="s">
        <v>16</v>
      </c>
      <c r="E18" s="53" t="s">
        <v>17</v>
      </c>
      <c r="F18" s="53"/>
      <c r="G18" s="53"/>
      <c r="H18" s="40" t="s">
        <v>18</v>
      </c>
      <c r="I18" s="40"/>
      <c r="J18" s="40"/>
      <c r="K18" s="41" t="s">
        <v>19</v>
      </c>
      <c r="L18" s="42"/>
      <c r="M18" s="42"/>
      <c r="N18" s="43"/>
      <c r="O18" s="12"/>
    </row>
    <row r="19" spans="1:15" s="3" customFormat="1" ht="114.75" x14ac:dyDescent="0.2">
      <c r="A19" s="52"/>
      <c r="B19" s="48"/>
      <c r="C19" s="48"/>
      <c r="D19" s="48"/>
      <c r="E19" s="13" t="s">
        <v>20</v>
      </c>
      <c r="F19" s="13" t="s">
        <v>21</v>
      </c>
      <c r="G19" s="13" t="s">
        <v>22</v>
      </c>
      <c r="H19" s="13" t="s">
        <v>23</v>
      </c>
      <c r="I19" s="13" t="s">
        <v>0</v>
      </c>
      <c r="J19" s="14" t="s">
        <v>24</v>
      </c>
      <c r="K19" s="13" t="s">
        <v>25</v>
      </c>
      <c r="L19" s="15" t="s">
        <v>26</v>
      </c>
      <c r="M19" s="15" t="s">
        <v>27</v>
      </c>
      <c r="N19" s="15" t="s">
        <v>28</v>
      </c>
      <c r="O19" s="12"/>
    </row>
    <row r="20" spans="1:15" s="3" customFormat="1" ht="87" customHeight="1" x14ac:dyDescent="0.2">
      <c r="A20" s="26">
        <v>1</v>
      </c>
      <c r="B20" s="11" t="s">
        <v>37</v>
      </c>
      <c r="C20" s="17" t="s">
        <v>36</v>
      </c>
      <c r="D20" s="18">
        <v>1</v>
      </c>
      <c r="E20" s="27">
        <v>209915</v>
      </c>
      <c r="F20" s="27">
        <v>267680</v>
      </c>
      <c r="G20" s="27">
        <v>299572</v>
      </c>
      <c r="H20" s="19">
        <f>AVERAGE(E20:G20)</f>
        <v>259055.66666666666</v>
      </c>
      <c r="I20" s="20">
        <f>SQRT(((SUM((POWER(E20-H20,2)),(POWER(F20-H20,2)),(POWER(G20-H20,2)))/(COLUMNS(E20:G20)-1))))</f>
        <v>45446.438323958166</v>
      </c>
      <c r="J20" s="20">
        <f>I20/H20*100</f>
        <v>17.543116855434484</v>
      </c>
      <c r="K20" s="21">
        <f>((D20/3)*(SUM(E20:G20)))</f>
        <v>259055.66666666666</v>
      </c>
      <c r="L20" s="22">
        <f>K20/D20</f>
        <v>259055.66666666666</v>
      </c>
      <c r="M20" s="21">
        <f>ROUND(L20,2)</f>
        <v>259055.67</v>
      </c>
      <c r="N20" s="21">
        <f>M20*D20</f>
        <v>259055.67</v>
      </c>
      <c r="O20" s="16"/>
    </row>
    <row r="21" spans="1:15" s="28" customFormat="1" x14ac:dyDescent="0.2">
      <c r="A21" s="30"/>
      <c r="B21" s="31"/>
      <c r="C21" s="32"/>
      <c r="D21" s="32"/>
      <c r="E21" s="33"/>
      <c r="F21" s="33"/>
      <c r="G21" s="33"/>
      <c r="H21" s="34"/>
      <c r="I21" s="35"/>
      <c r="J21" s="35"/>
      <c r="K21" s="36"/>
      <c r="L21" s="37"/>
      <c r="M21" s="36"/>
      <c r="N21" s="36"/>
      <c r="O21" s="16"/>
    </row>
    <row r="22" spans="1:15" s="10" customFormat="1" ht="34.5" customHeight="1" x14ac:dyDescent="0.2">
      <c r="A22" s="54" t="s">
        <v>34</v>
      </c>
      <c r="B22" s="54"/>
      <c r="C22" s="54"/>
      <c r="D22" s="54"/>
      <c r="E22" s="54"/>
      <c r="F22" s="54"/>
      <c r="G22" s="54"/>
      <c r="H22" s="23"/>
      <c r="I22" s="23"/>
      <c r="J22" s="23"/>
      <c r="K22" s="24">
        <f>SUM(K20:K20)</f>
        <v>259055.66666666666</v>
      </c>
      <c r="L22" s="25"/>
      <c r="M22" s="25"/>
      <c r="N22" s="24">
        <f>SUM(N20:N20)</f>
        <v>259055.67</v>
      </c>
      <c r="O22" s="12"/>
    </row>
    <row r="23" spans="1:15" s="2" customFormat="1" ht="21.75" customHeight="1" x14ac:dyDescent="0.2">
      <c r="A23" s="55" t="s">
        <v>29</v>
      </c>
      <c r="B23" s="55"/>
      <c r="C23" s="55"/>
      <c r="D23" s="55"/>
      <c r="E23" s="55"/>
      <c r="F23" s="55"/>
      <c r="G23" s="55"/>
      <c r="H23" s="55"/>
      <c r="I23" s="55"/>
      <c r="J23" s="55"/>
      <c r="K23" s="55"/>
      <c r="L23" s="12"/>
      <c r="M23" s="12"/>
      <c r="N23" s="12"/>
      <c r="O23" s="12"/>
    </row>
    <row r="24" spans="1:15" x14ac:dyDescent="0.2">
      <c r="A24" s="12" t="s">
        <v>30</v>
      </c>
      <c r="B24" s="12"/>
      <c r="C24" s="12"/>
      <c r="D24" s="12"/>
      <c r="E24" s="12"/>
      <c r="F24" s="12"/>
      <c r="G24" s="12"/>
      <c r="H24" s="12"/>
      <c r="I24" s="12"/>
      <c r="J24" s="12"/>
      <c r="K24" s="12"/>
      <c r="L24" s="12"/>
      <c r="M24" s="12"/>
      <c r="N24" s="12"/>
      <c r="O24" s="12"/>
    </row>
    <row r="25" spans="1:15" ht="18" customHeight="1" x14ac:dyDescent="0.2">
      <c r="A25" s="12"/>
      <c r="B25" s="12"/>
      <c r="C25" s="12"/>
      <c r="D25" s="12"/>
      <c r="E25" s="12"/>
      <c r="F25" s="12"/>
      <c r="G25" s="12"/>
      <c r="H25" s="12"/>
      <c r="I25" s="12"/>
      <c r="J25" s="12"/>
      <c r="K25" s="12"/>
      <c r="L25" s="12"/>
      <c r="M25" s="12"/>
      <c r="N25" s="12"/>
      <c r="O25" s="12"/>
    </row>
    <row r="26" spans="1:15" ht="12.75" customHeight="1" x14ac:dyDescent="0.2">
      <c r="A26" s="56"/>
      <c r="B26" s="56"/>
      <c r="C26" s="56"/>
      <c r="D26" s="56"/>
      <c r="E26" s="56"/>
      <c r="F26" s="56"/>
      <c r="G26" s="56"/>
      <c r="H26" s="56"/>
      <c r="I26" s="56"/>
      <c r="J26" s="56"/>
      <c r="K26" s="56"/>
      <c r="L26" s="56"/>
      <c r="M26" s="56"/>
      <c r="N26" s="56"/>
      <c r="O26" s="56"/>
    </row>
    <row r="27" spans="1:15" ht="236.25" x14ac:dyDescent="0.2">
      <c r="B27" s="1" t="s">
        <v>31</v>
      </c>
      <c r="D27" s="29" t="s">
        <v>32</v>
      </c>
      <c r="E27" s="39">
        <f>D20*E20</f>
        <v>209915</v>
      </c>
      <c r="F27" s="38"/>
      <c r="G27" s="38"/>
    </row>
    <row r="28" spans="1:15" ht="13.5" customHeight="1" x14ac:dyDescent="0.2"/>
    <row r="29" spans="1:15" ht="21.75" customHeight="1" x14ac:dyDescent="0.2">
      <c r="E29" s="9"/>
      <c r="F29" s="8"/>
      <c r="G29" s="58"/>
      <c r="H29" s="58"/>
    </row>
    <row r="30" spans="1:15" ht="12.75" customHeight="1" x14ac:dyDescent="0.2">
      <c r="A30" s="45"/>
      <c r="B30" s="45"/>
      <c r="C30" s="45"/>
      <c r="D30" s="45"/>
      <c r="E30" s="7"/>
      <c r="F30" s="7"/>
      <c r="G30" s="57"/>
      <c r="H30" s="57"/>
    </row>
  </sheetData>
  <mergeCells count="30">
    <mergeCell ref="A22:G22"/>
    <mergeCell ref="A23:K23"/>
    <mergeCell ref="A26:O26"/>
    <mergeCell ref="G30:H30"/>
    <mergeCell ref="A30:D30"/>
    <mergeCell ref="G29:H29"/>
    <mergeCell ref="A1:L1"/>
    <mergeCell ref="D18:D19"/>
    <mergeCell ref="C18:C19"/>
    <mergeCell ref="C4:L4"/>
    <mergeCell ref="A10:L10"/>
    <mergeCell ref="C5:L5"/>
    <mergeCell ref="A3:L3"/>
    <mergeCell ref="C12:L12"/>
    <mergeCell ref="A17:B17"/>
    <mergeCell ref="C16:L16"/>
    <mergeCell ref="C11:L11"/>
    <mergeCell ref="C6:L6"/>
    <mergeCell ref="A18:A19"/>
    <mergeCell ref="C9:L9"/>
    <mergeCell ref="B18:B19"/>
    <mergeCell ref="E18:G18"/>
    <mergeCell ref="H18:J18"/>
    <mergeCell ref="K18:N18"/>
    <mergeCell ref="A2:L2"/>
    <mergeCell ref="C15:L15"/>
    <mergeCell ref="C14:L14"/>
    <mergeCell ref="A7:L7"/>
    <mergeCell ref="C8:L8"/>
    <mergeCell ref="C13:L13"/>
  </mergeCells>
  <phoneticPr fontId="0" type="noConversion"/>
  <pageMargins left="0.39370078740157483" right="0.19685039370078741" top="0.11811023622047245" bottom="0" header="0" footer="0"/>
  <pageSetup paperSize="9" scale="75" fitToHeight="0" orientation="landscape" r:id="rId1"/>
  <headerFooter alignWithMargins="0"/>
  <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НМЦК</vt:lpstr>
      <vt:lpstr>НМЦК!Заголовки_для_печати</vt:lpstr>
    </vt:vector>
  </TitlesOfParts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Цупиков Артем Викторович</cp:lastModifiedBy>
  <cp:lastPrinted>2022-03-30T13:58:35Z</cp:lastPrinted>
  <dcterms:created xsi:type="dcterms:W3CDTF">2014-04-22T08:16:36Z</dcterms:created>
  <dcterms:modified xsi:type="dcterms:W3CDTF">2026-05-26T09:17:47Z</dcterms:modified>
</cp:coreProperties>
</file>