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Расчет цены" sheetId="1" r:id="rId1"/>
  </sheets>
  <calcPr calcId="125725"/>
</workbook>
</file>

<file path=xl/calcChain.xml><?xml version="1.0" encoding="utf-8"?>
<calcChain xmlns="http://schemas.openxmlformats.org/spreadsheetml/2006/main">
  <c r="M9" i="1"/>
  <c r="P8"/>
  <c r="R8"/>
  <c r="O8"/>
  <c r="L8"/>
  <c r="M8" s="1"/>
  <c r="N8" s="1"/>
  <c r="L7"/>
  <c r="M7" s="1"/>
  <c r="N7" s="1"/>
  <c r="O7"/>
  <c r="P7" s="1"/>
  <c r="R7"/>
</calcChain>
</file>

<file path=xl/sharedStrings.xml><?xml version="1.0" encoding="utf-8"?>
<sst xmlns="http://schemas.openxmlformats.org/spreadsheetml/2006/main" count="41" uniqueCount="36">
  <si>
    <t xml:space="preserve">Обоснование начальной (максимальной) цены контракта
</t>
  </si>
  <si>
    <t>Используемый метод определения НМЦК :</t>
  </si>
  <si>
    <t>метод сопоставимых рыночных цен (анализа рынка) в соответствии с ч.6 ст.22 Федерального закона от 05.04.2013 №44-ФЗ</t>
  </si>
  <si>
    <t>№</t>
  </si>
  <si>
    <t>Наименование предмета контракта</t>
  </si>
  <si>
    <t>Ед. изм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</si>
  <si>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</si>
  <si>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</si>
  <si>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</si>
  <si>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</si>
  <si>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</si>
  <si>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</si>
  <si>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</si>
  <si>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</si>
  <si>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</si>
  <si>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</si>
  <si>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</si>
  <si>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В результате проведенного расчета Н(М)ЦК, ЦКЕП контракта составила:</t>
  </si>
  <si>
    <t>Цена определена на основании средней арифметической цене за единицу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</si>
  <si>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</si>
  <si>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Ссылки на товар</t>
  </si>
  <si>
    <t>Поставщик № 1</t>
  </si>
  <si>
    <t>Поставщик № 2</t>
  </si>
  <si>
    <t>Поставщик № 3</t>
  </si>
  <si>
    <t>1.</t>
  </si>
  <si>
    <t>Заказчик:  Заказчик: Государственнон бюджетное учреждение социального обслуживания Брянской области "Социально- реабилитационный центр для несовершеннолетних г. Брянска"</t>
  </si>
  <si>
    <t>\</t>
  </si>
  <si>
    <t xml:space="preserve"> </t>
  </si>
  <si>
    <t>руб.</t>
  </si>
  <si>
    <t>Поставка досок обрезных</t>
  </si>
  <si>
    <t>м[2*]</t>
  </si>
  <si>
    <t>Пиломатериал из сосны (доска обрезная 25*150)</t>
  </si>
  <si>
    <t>https://zakupki.gov.ru/epz/contract/contractCard/common-info.html?reestrNumber=3241000460526000023</t>
  </si>
  <si>
    <t>https://zakupki.gov.ru/epz/contract/contractCard/common-info.html?reestrNumber=1730201464426000054</t>
  </si>
  <si>
    <t>https://zakupki.gov.ru/epz/contract/contractCard/common-info.html?reestrNumber=1246601674726000278</t>
  </si>
  <si>
    <t>Пиломатериал из сосны (доска обрезная 50*150)</t>
  </si>
</sst>
</file>

<file path=xl/styles.xml><?xml version="1.0" encoding="utf-8"?>
<styleSheet xmlns="http://schemas.openxmlformats.org/spreadsheetml/2006/main">
  <fonts count="14"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/>
    </xf>
    <xf numFmtId="10" fontId="7" fillId="0" borderId="0" xfId="0" applyNumberFormat="1" applyFont="1" applyBorder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5" fillId="0" borderId="0" xfId="0" applyFont="1" applyBorder="1" applyAlignment="1" applyProtection="1">
      <alignment horizontal="left" vertical="top"/>
      <protection locked="0"/>
    </xf>
    <xf numFmtId="0" fontId="0" fillId="0" borderId="0" xfId="0" applyFont="1"/>
    <xf numFmtId="0" fontId="3" fillId="0" borderId="2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2" fontId="5" fillId="0" borderId="3" xfId="0" applyNumberFormat="1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center" vertical="top"/>
    </xf>
    <xf numFmtId="4" fontId="6" fillId="0" borderId="0" xfId="0" applyNumberFormat="1" applyFont="1" applyAlignment="1">
      <alignment horizontal="center" vertical="top"/>
    </xf>
    <xf numFmtId="4" fontId="1" fillId="0" borderId="0" xfId="0" applyNumberFormat="1" applyFont="1"/>
    <xf numFmtId="0" fontId="2" fillId="0" borderId="0" xfId="0" applyFont="1" applyAlignment="1">
      <alignment wrapText="1"/>
    </xf>
    <xf numFmtId="2" fontId="13" fillId="0" borderId="3" xfId="1" applyNumberFormat="1" applyBorder="1" applyAlignment="1" applyProtection="1">
      <alignment horizontal="center" vertical="top" wrapText="1"/>
    </xf>
    <xf numFmtId="4" fontId="6" fillId="0" borderId="0" xfId="0" applyNumberFormat="1" applyFont="1" applyAlignment="1">
      <alignment horizontal="left" vertical="top"/>
    </xf>
    <xf numFmtId="4" fontId="6" fillId="0" borderId="0" xfId="0" applyNumberFormat="1" applyFont="1" applyAlignment="1">
      <alignment horizontal="right" vertical="top"/>
    </xf>
    <xf numFmtId="0" fontId="12" fillId="0" borderId="3" xfId="0" applyFont="1" applyBorder="1" applyAlignment="1">
      <alignment horizontal="left" vertical="top" wrapText="1"/>
    </xf>
    <xf numFmtId="0" fontId="1" fillId="0" borderId="0" xfId="0" applyFont="1" applyBorder="1" applyAlignment="1">
      <alignment vertical="center" wrapText="1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3" fillId="0" borderId="8" xfId="0" applyNumberFormat="1" applyFont="1" applyFill="1" applyBorder="1" applyAlignment="1">
      <alignment horizontal="center" vertical="top" wrapText="1"/>
    </xf>
    <xf numFmtId="2" fontId="3" fillId="0" borderId="9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5</xdr:row>
      <xdr:rowOff>952500</xdr:rowOff>
    </xdr:from>
    <xdr:to>
      <xdr:col>14</xdr:col>
      <xdr:colOff>38100</xdr:colOff>
      <xdr:row>5</xdr:row>
      <xdr:rowOff>1304925</xdr:rowOff>
    </xdr:to>
    <xdr:pic>
      <xdr:nvPicPr>
        <xdr:cNvPr id="15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77400" y="3857625"/>
          <a:ext cx="952500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12</xdr:col>
      <xdr:colOff>19050</xdr:colOff>
      <xdr:row>5</xdr:row>
      <xdr:rowOff>923925</xdr:rowOff>
    </xdr:from>
    <xdr:to>
      <xdr:col>13</xdr:col>
      <xdr:colOff>0</xdr:colOff>
      <xdr:row>5</xdr:row>
      <xdr:rowOff>1362075</xdr:rowOff>
    </xdr:to>
    <xdr:pic>
      <xdr:nvPicPr>
        <xdr:cNvPr id="15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67750" y="3829050"/>
          <a:ext cx="990600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14</xdr:col>
      <xdr:colOff>19050</xdr:colOff>
      <xdr:row>5</xdr:row>
      <xdr:rowOff>1600200</xdr:rowOff>
    </xdr:from>
    <xdr:to>
      <xdr:col>15</xdr:col>
      <xdr:colOff>0</xdr:colOff>
      <xdr:row>5</xdr:row>
      <xdr:rowOff>1962150</xdr:rowOff>
    </xdr:to>
    <xdr:pic>
      <xdr:nvPicPr>
        <xdr:cNvPr id="153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610850" y="4505325"/>
          <a:ext cx="1476375" cy="361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14</xdr:col>
      <xdr:colOff>266700</xdr:colOff>
      <xdr:row>5</xdr:row>
      <xdr:rowOff>1400175</xdr:rowOff>
    </xdr:from>
    <xdr:to>
      <xdr:col>14</xdr:col>
      <xdr:colOff>457200</xdr:colOff>
      <xdr:row>5</xdr:row>
      <xdr:rowOff>1628775</xdr:rowOff>
    </xdr:to>
    <xdr:pic>
      <xdr:nvPicPr>
        <xdr:cNvPr id="154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858500" y="4305300"/>
          <a:ext cx="190500" cy="2286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zakupki.gov.ru/epz/contract/contractCard/common-info.html?reestrNumber=1246601674726000278" TargetMode="External"/><Relationship Id="rId1" Type="http://schemas.openxmlformats.org/officeDocument/2006/relationships/hyperlink" Target="https://zakupki.gov.ru/epz/contract/contractCard/common-info.html?reestrNumber=173020146442600005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showWhiteSpace="0" topLeftCell="E2" zoomScale="120" zoomScaleNormal="120" zoomScaleSheetLayoutView="100" zoomScalePageLayoutView="80" workbookViewId="0">
      <selection activeCell="J7" sqref="J7"/>
    </sheetView>
  </sheetViews>
  <sheetFormatPr defaultColWidth="8.85546875" defaultRowHeight="12.75"/>
  <cols>
    <col min="1" max="1" width="2.85546875" style="1" customWidth="1"/>
    <col min="2" max="2" width="16" style="1" customWidth="1"/>
    <col min="3" max="3" width="5.5703125" style="1" customWidth="1"/>
    <col min="4" max="4" width="6.42578125" style="1" customWidth="1"/>
    <col min="5" max="5" width="10.5703125" style="1" customWidth="1"/>
    <col min="6" max="6" width="16.28515625" style="1" customWidth="1"/>
    <col min="7" max="7" width="9.140625" style="1" customWidth="1"/>
    <col min="8" max="8" width="13.7109375" style="1" customWidth="1"/>
    <col min="9" max="9" width="11.140625" style="1" customWidth="1"/>
    <col min="10" max="10" width="13.7109375" style="1" customWidth="1"/>
    <col min="11" max="11" width="8.85546875" style="1"/>
    <col min="12" max="12" width="15.42578125" style="1" customWidth="1"/>
    <col min="13" max="13" width="15.140625" style="1" customWidth="1"/>
    <col min="14" max="14" width="14" style="1" customWidth="1"/>
    <col min="15" max="15" width="22.42578125" style="1" customWidth="1"/>
    <col min="16" max="16" width="13" style="1" customWidth="1"/>
    <col min="17" max="17" width="12.5703125" style="1" customWidth="1"/>
    <col min="18" max="18" width="13.140625" style="1" customWidth="1"/>
    <col min="19" max="16384" width="8.85546875" style="1"/>
  </cols>
  <sheetData>
    <row r="1" spans="1:18" ht="38.2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8" ht="43.5" customHeight="1">
      <c r="A2" s="33" t="s">
        <v>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19.5" customHeight="1">
      <c r="A3" s="33" t="s">
        <v>25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ht="88.5" customHeight="1">
      <c r="B4" s="17" t="s">
        <v>1</v>
      </c>
      <c r="C4" s="36" t="s">
        <v>2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</row>
    <row r="5" spans="1:18" ht="39" customHeight="1">
      <c r="A5" s="26" t="s">
        <v>3</v>
      </c>
      <c r="B5" s="26" t="s">
        <v>4</v>
      </c>
      <c r="C5" s="26" t="s">
        <v>5</v>
      </c>
      <c r="D5" s="26" t="s">
        <v>6</v>
      </c>
      <c r="E5" s="30" t="s">
        <v>20</v>
      </c>
      <c r="F5" s="31"/>
      <c r="G5" s="31"/>
      <c r="H5" s="31"/>
      <c r="I5" s="31"/>
      <c r="J5" s="32"/>
      <c r="K5" s="2"/>
      <c r="L5" s="40" t="s">
        <v>7</v>
      </c>
      <c r="M5" s="41"/>
      <c r="N5" s="42"/>
      <c r="O5" s="37" t="s">
        <v>8</v>
      </c>
      <c r="P5" s="38"/>
      <c r="Q5" s="38"/>
      <c r="R5" s="39"/>
    </row>
    <row r="6" spans="1:18" ht="159" customHeight="1">
      <c r="A6" s="27"/>
      <c r="B6" s="27"/>
      <c r="C6" s="27"/>
      <c r="D6" s="27"/>
      <c r="E6" s="28" t="s">
        <v>21</v>
      </c>
      <c r="F6" s="29"/>
      <c r="G6" s="28" t="s">
        <v>22</v>
      </c>
      <c r="H6" s="29"/>
      <c r="I6" s="28" t="s">
        <v>23</v>
      </c>
      <c r="J6" s="29"/>
      <c r="K6" s="3" t="s">
        <v>9</v>
      </c>
      <c r="L6" s="3" t="s">
        <v>10</v>
      </c>
      <c r="M6" s="3" t="s">
        <v>11</v>
      </c>
      <c r="N6" s="10" t="s">
        <v>12</v>
      </c>
      <c r="O6" s="3" t="s">
        <v>13</v>
      </c>
      <c r="P6" s="3" t="s">
        <v>14</v>
      </c>
      <c r="Q6" s="3" t="s">
        <v>15</v>
      </c>
      <c r="R6" s="3" t="s">
        <v>16</v>
      </c>
    </row>
    <row r="7" spans="1:18" ht="126.75" customHeight="1">
      <c r="A7" s="11" t="s">
        <v>24</v>
      </c>
      <c r="B7" s="21" t="s">
        <v>31</v>
      </c>
      <c r="C7" s="11" t="s">
        <v>30</v>
      </c>
      <c r="D7" s="11">
        <v>0.5</v>
      </c>
      <c r="E7" s="12">
        <v>17000</v>
      </c>
      <c r="F7" s="18" t="s">
        <v>32</v>
      </c>
      <c r="G7" s="12">
        <v>18104.72</v>
      </c>
      <c r="H7" s="18" t="s">
        <v>33</v>
      </c>
      <c r="I7" s="12">
        <v>20034.060000000001</v>
      </c>
      <c r="J7" s="18" t="s">
        <v>34</v>
      </c>
      <c r="K7" s="12"/>
      <c r="L7" s="13">
        <f>AVERAGE(E7:J7)</f>
        <v>18379.593333333334</v>
      </c>
      <c r="M7" s="13">
        <f>SQRT(((SUM((POWER(E7-L7,2)),(POWER(G7-L7,2)),(POWER(I7-L7,2)))/(3-1))))</f>
        <v>1535.5932185749373</v>
      </c>
      <c r="N7" s="13">
        <f>M7/L7*100</f>
        <v>8.3548813661180237</v>
      </c>
      <c r="O7" s="13">
        <f>((D7/3)*(SUM(E7:J7)))</f>
        <v>9189.7966666666653</v>
      </c>
      <c r="P7" s="13">
        <f>O7/D7</f>
        <v>18379.593333333331</v>
      </c>
      <c r="Q7" s="13">
        <v>18379.59</v>
      </c>
      <c r="R7" s="14">
        <f>D7*Q7</f>
        <v>9189.7950000000001</v>
      </c>
    </row>
    <row r="8" spans="1:18" ht="126.75" customHeight="1">
      <c r="A8" s="11" t="s">
        <v>24</v>
      </c>
      <c r="B8" s="21" t="s">
        <v>35</v>
      </c>
      <c r="C8" s="11" t="s">
        <v>30</v>
      </c>
      <c r="D8" s="11">
        <v>0.5</v>
      </c>
      <c r="E8" s="12">
        <v>17000</v>
      </c>
      <c r="F8" s="18" t="s">
        <v>32</v>
      </c>
      <c r="G8" s="12">
        <v>18007.830000000002</v>
      </c>
      <c r="H8" s="18" t="s">
        <v>33</v>
      </c>
      <c r="I8" s="12">
        <v>20034.060000000001</v>
      </c>
      <c r="J8" s="18" t="s">
        <v>34</v>
      </c>
      <c r="K8" s="12"/>
      <c r="L8" s="13">
        <f>AVERAGE(E8:J8)</f>
        <v>18347.296666666665</v>
      </c>
      <c r="M8" s="13">
        <f>SQRT(((SUM((POWER(E8-L8,2)),(POWER(G8-L8,2)),(POWER(I8-L8,2)))/(3-1))))</f>
        <v>1545.2534530727751</v>
      </c>
      <c r="N8" s="13">
        <f>M8/L8*100</f>
        <v>8.422240513940066</v>
      </c>
      <c r="O8" s="13">
        <f>((D8/3)*(SUM(E8:J8)))</f>
        <v>9173.6483333333326</v>
      </c>
      <c r="P8" s="13">
        <f>O8/D8</f>
        <v>18347.296666666665</v>
      </c>
      <c r="Q8" s="13">
        <v>18347.3</v>
      </c>
      <c r="R8" s="14">
        <f>D8*Q8</f>
        <v>9173.65</v>
      </c>
    </row>
    <row r="9" spans="1:18" ht="20.25" customHeight="1">
      <c r="A9" s="34" t="s">
        <v>17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15"/>
      <c r="M9" s="20">
        <f>R7+R8</f>
        <v>18363.445</v>
      </c>
      <c r="N9" s="19" t="s">
        <v>28</v>
      </c>
      <c r="O9" s="16"/>
      <c r="P9" s="16"/>
      <c r="Q9" s="16" t="s">
        <v>26</v>
      </c>
      <c r="R9" s="16"/>
    </row>
    <row r="10" spans="1:18" ht="30" customHeight="1">
      <c r="B10" s="35" t="s">
        <v>18</v>
      </c>
      <c r="C10" s="35"/>
      <c r="D10" s="35"/>
      <c r="E10" s="35"/>
      <c r="F10" s="35"/>
      <c r="G10" s="35"/>
      <c r="H10" s="35"/>
      <c r="I10" s="35"/>
      <c r="J10" s="35"/>
    </row>
    <row r="11" spans="1:18" ht="73.150000000000006" customHeight="1">
      <c r="A11" s="22" t="s">
        <v>19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spans="1:18" ht="32.1" customHeight="1">
      <c r="A12" s="4"/>
      <c r="B12" s="5"/>
      <c r="C12" s="6"/>
      <c r="D12" s="6"/>
      <c r="E12" s="6"/>
      <c r="F12" s="6"/>
      <c r="G12" s="6"/>
      <c r="H12" s="6"/>
      <c r="I12" s="6"/>
      <c r="J12" s="6"/>
      <c r="K12" s="7"/>
      <c r="L12" s="7"/>
      <c r="M12" s="7"/>
      <c r="N12" s="7"/>
      <c r="O12" s="7"/>
      <c r="P12" s="7"/>
      <c r="Q12" s="7" t="s">
        <v>27</v>
      </c>
      <c r="R12" s="7"/>
    </row>
    <row r="13" spans="1:18" ht="23.1" customHeight="1">
      <c r="A13" s="8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</row>
    <row r="14" spans="1:18" ht="27.6" customHeight="1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</row>
    <row r="15" spans="1:18" ht="18.600000000000001" customHeight="1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</row>
    <row r="16" spans="1:18" ht="19.350000000000001" customHeight="1"/>
    <row r="17" spans="2:2" ht="22.35" customHeight="1"/>
    <row r="19" spans="2:2" ht="15">
      <c r="B19" s="9"/>
    </row>
    <row r="21" spans="2:2">
      <c r="B21" s="7"/>
    </row>
    <row r="22" spans="2:2" ht="15">
      <c r="B22" s="9"/>
    </row>
    <row r="23" spans="2:2" ht="15">
      <c r="B23" s="9"/>
    </row>
    <row r="26" spans="2:2">
      <c r="B26" s="7"/>
    </row>
    <row r="28" spans="2:2" ht="15">
      <c r="B28" s="9"/>
    </row>
  </sheetData>
  <sheetProtection selectLockedCells="1" selectUnlockedCells="1"/>
  <mergeCells count="20">
    <mergeCell ref="A1:R1"/>
    <mergeCell ref="A9:K9"/>
    <mergeCell ref="B10:J10"/>
    <mergeCell ref="A5:A6"/>
    <mergeCell ref="C4:P4"/>
    <mergeCell ref="A2:R2"/>
    <mergeCell ref="A3:R3"/>
    <mergeCell ref="E6:F6"/>
    <mergeCell ref="O5:R5"/>
    <mergeCell ref="L5:N5"/>
    <mergeCell ref="A11:R11"/>
    <mergeCell ref="B13:R13"/>
    <mergeCell ref="B14:R14"/>
    <mergeCell ref="B15:R15"/>
    <mergeCell ref="D5:D6"/>
    <mergeCell ref="C5:C6"/>
    <mergeCell ref="B5:B6"/>
    <mergeCell ref="G6:H6"/>
    <mergeCell ref="I6:J6"/>
    <mergeCell ref="E5:J5"/>
  </mergeCells>
  <hyperlinks>
    <hyperlink ref="H8" r:id="rId1"/>
    <hyperlink ref="J7" r:id="rId2"/>
  </hyperlinks>
  <pageMargins left="0.31496062992125984" right="0.31496062992125984" top="0.35433070866141736" bottom="0.15748031496062992" header="0" footer="0"/>
  <pageSetup paperSize="9" scale="63" firstPageNumber="0" orientation="landscape" horizontalDpi="300" verticalDpi="3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Comp3</dc:creator>
  <cp:lastModifiedBy>ПТУ</cp:lastModifiedBy>
  <cp:lastPrinted>2026-08-18T11:56:33Z</cp:lastPrinted>
  <dcterms:created xsi:type="dcterms:W3CDTF">2025-08-22T05:54:58Z</dcterms:created>
  <dcterms:modified xsi:type="dcterms:W3CDTF">2026-08-31T06:23:35Z</dcterms:modified>
</cp:coreProperties>
</file>