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6" i="1" l="1"/>
  <c r="K15" i="1"/>
  <c r="K14" i="1"/>
  <c r="K13" i="1"/>
  <c r="K11" i="1"/>
  <c r="K10" i="1"/>
  <c r="K9" i="1"/>
  <c r="K8" i="1"/>
  <c r="K7" i="1"/>
  <c r="K6" i="1"/>
  <c r="K5" i="1"/>
  <c r="J16" i="1"/>
  <c r="J15" i="1"/>
  <c r="J14" i="1"/>
  <c r="J13" i="1"/>
  <c r="J11" i="1"/>
  <c r="J10" i="1"/>
  <c r="J9" i="1"/>
  <c r="J8" i="1"/>
  <c r="J7" i="1"/>
  <c r="J6" i="1"/>
  <c r="J5" i="1"/>
  <c r="I16" i="1"/>
  <c r="I15" i="1"/>
  <c r="I14" i="1"/>
  <c r="I13" i="1"/>
  <c r="I12" i="1"/>
  <c r="J12" i="1" s="1"/>
  <c r="I11" i="1"/>
  <c r="I10" i="1"/>
  <c r="I9" i="1"/>
  <c r="I8" i="1"/>
  <c r="I7" i="1"/>
  <c r="I6" i="1"/>
  <c r="I5" i="1"/>
  <c r="H16" i="1"/>
  <c r="H15" i="1"/>
  <c r="H14" i="1"/>
  <c r="H13" i="1"/>
  <c r="H12" i="1"/>
  <c r="K12" i="1" s="1"/>
  <c r="H11" i="1"/>
  <c r="H10" i="1"/>
  <c r="H9" i="1"/>
  <c r="H8" i="1"/>
  <c r="H7" i="1"/>
  <c r="H6" i="1"/>
  <c r="H5" i="1"/>
  <c r="I4" i="1" l="1"/>
  <c r="H4" i="1" l="1"/>
  <c r="K4" i="1" s="1"/>
  <c r="J4" i="1" l="1"/>
  <c r="K17" i="1" l="1"/>
</calcChain>
</file>

<file path=xl/sharedStrings.xml><?xml version="1.0" encoding="utf-8"?>
<sst xmlns="http://schemas.openxmlformats.org/spreadsheetml/2006/main" count="42" uniqueCount="30">
  <si>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</si>
  <si>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</si>
  <si>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</si>
  <si>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</si>
  <si>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</si>
  <si>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</si>
  <si>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</si>
  <si>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</si>
  <si>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</si>
  <si>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</si>
  <si>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</si>
  <si>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</si>
  <si>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</si>
  <si>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</si>
  <si>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</si>
  <si>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</si>
  <si>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 xml:space="preserve">Обоснование начальной (максимальной) цены договора поставку оборудования и расходных материалов
</t>
  </si>
  <si>
    <t>Халат медицинский</t>
  </si>
  <si>
    <t>Шапочка "Берет" Шарлотта</t>
  </si>
  <si>
    <t xml:space="preserve">Салфетка спиртовая  </t>
  </si>
  <si>
    <t>Полипропилен моно USP</t>
  </si>
  <si>
    <t xml:space="preserve">Насадка смесительная </t>
  </si>
  <si>
    <t>БОНДАВИ копытный клей</t>
  </si>
  <si>
    <t xml:space="preserve">Комплект для ремонта копыт </t>
  </si>
  <si>
    <t xml:space="preserve">Комплект стоматологический </t>
  </si>
  <si>
    <t>Тренажер для хирургических манипуляций</t>
  </si>
  <si>
    <t xml:space="preserve">Диспенсер-пистолет для клея </t>
  </si>
  <si>
    <t xml:space="preserve">Ветеринарный ультразвуковой скалер </t>
  </si>
  <si>
    <t>Челюсть собаки (макет)</t>
  </si>
  <si>
    <t xml:space="preserve">Лоток из нержавеющей стали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</si>
</sst>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8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Normal="100" zoomScaleSheetLayoutView="100" workbookViewId="0">
      <selection activeCell="E18" sqref="E18"/>
    </sheetView>
  </sheetViews>
  <sheetFormatPr defaultRowHeight="15" x14ac:dyDescent="0.25"/>
  <cols>
    <col min="1" max="1" width="6.140625" customWidth="1"/>
    <col min="2" max="2" width="37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51.75" customHeight="1" x14ac:dyDescent="0.25">
      <c r="A1" s="18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48.75" customHeight="1" x14ac:dyDescent="0.25">
      <c r="A2" s="17" t="s">
        <v>0</v>
      </c>
      <c r="B2" s="17" t="s">
        <v>1</v>
      </c>
      <c r="C2" s="21" t="s">
        <v>2</v>
      </c>
      <c r="D2" s="21" t="s">
        <v>3</v>
      </c>
      <c r="E2" s="17" t="s">
        <v>8</v>
      </c>
      <c r="F2" s="17"/>
      <c r="G2" s="17"/>
      <c r="H2" s="17" t="s">
        <v>4</v>
      </c>
      <c r="I2" s="17"/>
      <c r="J2" s="17"/>
      <c r="K2" s="17" t="s">
        <v>10</v>
      </c>
    </row>
    <row r="3" spans="1:11" s="16" customFormat="1" ht="63" customHeight="1" x14ac:dyDescent="0.25">
      <c r="A3" s="17"/>
      <c r="B3" s="17"/>
      <c r="C3" s="22"/>
      <c r="D3" s="22"/>
      <c r="E3" s="14" t="s">
        <v>11</v>
      </c>
      <c r="F3" s="14" t="s">
        <v>13</v>
      </c>
      <c r="G3" s="14" t="s">
        <v>12</v>
      </c>
      <c r="H3" s="14" t="s">
        <v>5</v>
      </c>
      <c r="I3" s="14" t="s">
        <v>6</v>
      </c>
      <c r="J3" s="14" t="s">
        <v>7</v>
      </c>
      <c r="K3" s="17"/>
    </row>
    <row r="4" spans="1:11" ht="15" customHeight="1" x14ac:dyDescent="0.25">
      <c r="A4" s="7">
        <v>1</v>
      </c>
      <c r="B4" s="15" t="s">
        <v>17</v>
      </c>
      <c r="C4" s="8" t="s">
        <v>15</v>
      </c>
      <c r="D4" s="2">
        <v>30</v>
      </c>
      <c r="E4" s="5">
        <v>200</v>
      </c>
      <c r="F4" s="5">
        <v>205</v>
      </c>
      <c r="G4" s="5">
        <v>201</v>
      </c>
      <c r="H4" s="5">
        <f>(E4+F4+G4)/3</f>
        <v>202</v>
      </c>
      <c r="I4" s="5">
        <f>STDEV(E4:G4)</f>
        <v>2.6457513110645907</v>
      </c>
      <c r="J4" s="10">
        <f>I4/H4*100</f>
        <v>1.3097778767646489</v>
      </c>
      <c r="K4" s="11">
        <f>H4*D4</f>
        <v>6060</v>
      </c>
    </row>
    <row r="5" spans="1:11" ht="15" customHeight="1" x14ac:dyDescent="0.25">
      <c r="A5" s="7">
        <v>2</v>
      </c>
      <c r="B5" s="13" t="s">
        <v>18</v>
      </c>
      <c r="C5" s="8" t="s">
        <v>15</v>
      </c>
      <c r="D5" s="2">
        <v>30</v>
      </c>
      <c r="E5" s="5">
        <v>25</v>
      </c>
      <c r="F5" s="5">
        <v>26</v>
      </c>
      <c r="G5" s="5">
        <v>26</v>
      </c>
      <c r="H5" s="5">
        <f t="shared" ref="H5:H16" si="0">(E5+F5+G5)/3</f>
        <v>25.666666666666668</v>
      </c>
      <c r="I5" s="5">
        <f t="shared" ref="I5:I16" si="1">STDEV(E5:G5)</f>
        <v>0.57735026918962584</v>
      </c>
      <c r="J5" s="10">
        <f t="shared" ref="J5:J16" si="2">I5/H5*100</f>
        <v>2.2494166332063346</v>
      </c>
      <c r="K5" s="11">
        <f t="shared" ref="K5:K16" si="3">H5*D5</f>
        <v>770</v>
      </c>
    </row>
    <row r="6" spans="1:11" ht="15" customHeight="1" x14ac:dyDescent="0.25">
      <c r="A6" s="7">
        <v>3</v>
      </c>
      <c r="B6" s="13" t="s">
        <v>19</v>
      </c>
      <c r="C6" s="8" t="s">
        <v>15</v>
      </c>
      <c r="D6" s="2">
        <v>60</v>
      </c>
      <c r="E6" s="5">
        <v>10</v>
      </c>
      <c r="F6" s="5">
        <v>10.5</v>
      </c>
      <c r="G6" s="5">
        <v>10.5</v>
      </c>
      <c r="H6" s="5">
        <f t="shared" si="0"/>
        <v>10.333333333333334</v>
      </c>
      <c r="I6" s="5">
        <f t="shared" si="1"/>
        <v>0.28867513459481292</v>
      </c>
      <c r="J6" s="10">
        <f t="shared" si="2"/>
        <v>2.7936303347885119</v>
      </c>
      <c r="K6" s="11">
        <f t="shared" si="3"/>
        <v>620</v>
      </c>
    </row>
    <row r="7" spans="1:11" ht="15" customHeight="1" x14ac:dyDescent="0.25">
      <c r="A7" s="7">
        <v>4</v>
      </c>
      <c r="B7" s="13" t="s">
        <v>20</v>
      </c>
      <c r="C7" s="8" t="s">
        <v>15</v>
      </c>
      <c r="D7" s="2">
        <v>30</v>
      </c>
      <c r="E7" s="5">
        <v>190</v>
      </c>
      <c r="F7" s="5">
        <v>205</v>
      </c>
      <c r="G7" s="5">
        <v>200</v>
      </c>
      <c r="H7" s="5">
        <f t="shared" si="0"/>
        <v>198.33333333333334</v>
      </c>
      <c r="I7" s="5">
        <f t="shared" si="1"/>
        <v>7.6376261582597333</v>
      </c>
      <c r="J7" s="10">
        <f t="shared" si="2"/>
        <v>3.8509039453410416</v>
      </c>
      <c r="K7" s="11">
        <f t="shared" si="3"/>
        <v>5950</v>
      </c>
    </row>
    <row r="8" spans="1:11" ht="15" customHeight="1" x14ac:dyDescent="0.25">
      <c r="A8" s="7">
        <v>5</v>
      </c>
      <c r="B8" s="13" t="s">
        <v>21</v>
      </c>
      <c r="C8" s="8" t="s">
        <v>15</v>
      </c>
      <c r="D8" s="2">
        <v>30</v>
      </c>
      <c r="E8" s="5">
        <v>175</v>
      </c>
      <c r="F8" s="5">
        <v>190</v>
      </c>
      <c r="G8" s="5">
        <v>200</v>
      </c>
      <c r="H8" s="5">
        <f t="shared" si="0"/>
        <v>188.33333333333334</v>
      </c>
      <c r="I8" s="5">
        <f t="shared" si="1"/>
        <v>12.583057392117915</v>
      </c>
      <c r="J8" s="10">
        <f t="shared" si="2"/>
        <v>6.6812694117440259</v>
      </c>
      <c r="K8" s="11">
        <f t="shared" si="3"/>
        <v>5650</v>
      </c>
    </row>
    <row r="9" spans="1:11" ht="15" customHeight="1" x14ac:dyDescent="0.25">
      <c r="A9" s="7">
        <v>6</v>
      </c>
      <c r="B9" s="13" t="s">
        <v>22</v>
      </c>
      <c r="C9" s="8" t="s">
        <v>15</v>
      </c>
      <c r="D9" s="2">
        <v>10</v>
      </c>
      <c r="E9" s="5">
        <v>2400</v>
      </c>
      <c r="F9" s="5">
        <v>2600</v>
      </c>
      <c r="G9" s="5">
        <v>2600</v>
      </c>
      <c r="H9" s="5">
        <f t="shared" si="0"/>
        <v>2533.3333333333335</v>
      </c>
      <c r="I9" s="5">
        <f t="shared" si="1"/>
        <v>115.47005383792515</v>
      </c>
      <c r="J9" s="10">
        <f t="shared" si="2"/>
        <v>4.5580284409707295</v>
      </c>
      <c r="K9" s="11">
        <f t="shared" si="3"/>
        <v>25333.333333333336</v>
      </c>
    </row>
    <row r="10" spans="1:11" ht="15" customHeight="1" x14ac:dyDescent="0.25">
      <c r="A10" s="7">
        <v>7</v>
      </c>
      <c r="B10" s="13" t="s">
        <v>23</v>
      </c>
      <c r="C10" s="8" t="s">
        <v>15</v>
      </c>
      <c r="D10" s="2">
        <v>30</v>
      </c>
      <c r="E10" s="5">
        <v>600</v>
      </c>
      <c r="F10" s="5">
        <v>1000</v>
      </c>
      <c r="G10" s="5">
        <v>700</v>
      </c>
      <c r="H10" s="5">
        <f t="shared" si="0"/>
        <v>766.66666666666663</v>
      </c>
      <c r="I10" s="5">
        <f t="shared" si="1"/>
        <v>208.16659994661336</v>
      </c>
      <c r="J10" s="10">
        <f t="shared" si="2"/>
        <v>27.152165210427832</v>
      </c>
      <c r="K10" s="11">
        <f t="shared" si="3"/>
        <v>23000</v>
      </c>
    </row>
    <row r="11" spans="1:11" ht="15" customHeight="1" x14ac:dyDescent="0.25">
      <c r="A11" s="7">
        <v>8</v>
      </c>
      <c r="B11" s="13" t="s">
        <v>24</v>
      </c>
      <c r="C11" s="8" t="s">
        <v>15</v>
      </c>
      <c r="D11" s="2">
        <v>1</v>
      </c>
      <c r="E11" s="5">
        <v>200</v>
      </c>
      <c r="F11" s="5">
        <v>202</v>
      </c>
      <c r="G11" s="5">
        <v>205</v>
      </c>
      <c r="H11" s="5">
        <f t="shared" si="0"/>
        <v>202.33333333333334</v>
      </c>
      <c r="I11" s="5">
        <f t="shared" si="1"/>
        <v>2.5166114784235836</v>
      </c>
      <c r="J11" s="10">
        <f t="shared" si="2"/>
        <v>1.24379479987986</v>
      </c>
      <c r="K11" s="11">
        <f t="shared" si="3"/>
        <v>202.33333333333334</v>
      </c>
    </row>
    <row r="12" spans="1:11" ht="15" customHeight="1" x14ac:dyDescent="0.25">
      <c r="A12" s="7">
        <v>9</v>
      </c>
      <c r="B12" s="13" t="s">
        <v>25</v>
      </c>
      <c r="C12" s="8" t="s">
        <v>15</v>
      </c>
      <c r="D12" s="2">
        <v>6</v>
      </c>
      <c r="E12" s="5">
        <v>1500</v>
      </c>
      <c r="F12" s="5">
        <v>1610</v>
      </c>
      <c r="G12" s="5">
        <v>1650</v>
      </c>
      <c r="H12" s="5">
        <f t="shared" si="0"/>
        <v>1586.6666666666667</v>
      </c>
      <c r="I12" s="5">
        <f t="shared" si="1"/>
        <v>77.674534651540284</v>
      </c>
      <c r="J12" s="10">
        <f t="shared" si="2"/>
        <v>4.8954538645928745</v>
      </c>
      <c r="K12" s="11">
        <f t="shared" si="3"/>
        <v>9520</v>
      </c>
    </row>
    <row r="13" spans="1:11" ht="15" customHeight="1" x14ac:dyDescent="0.25">
      <c r="A13" s="7">
        <v>10</v>
      </c>
      <c r="B13" s="13" t="s">
        <v>26</v>
      </c>
      <c r="C13" s="8" t="s">
        <v>15</v>
      </c>
      <c r="D13" s="2">
        <v>2</v>
      </c>
      <c r="E13" s="5">
        <v>6000</v>
      </c>
      <c r="F13" s="5">
        <v>6500</v>
      </c>
      <c r="G13" s="5">
        <v>6550</v>
      </c>
      <c r="H13" s="5">
        <f t="shared" si="0"/>
        <v>6350</v>
      </c>
      <c r="I13" s="5">
        <f t="shared" si="1"/>
        <v>304.13812651491099</v>
      </c>
      <c r="J13" s="10">
        <f t="shared" si="2"/>
        <v>4.7895767955104089</v>
      </c>
      <c r="K13" s="11">
        <f t="shared" si="3"/>
        <v>12700</v>
      </c>
    </row>
    <row r="14" spans="1:11" ht="15" customHeight="1" x14ac:dyDescent="0.25">
      <c r="A14" s="7">
        <v>11</v>
      </c>
      <c r="B14" s="13" t="s">
        <v>27</v>
      </c>
      <c r="C14" s="8" t="s">
        <v>15</v>
      </c>
      <c r="D14" s="2">
        <v>1</v>
      </c>
      <c r="E14" s="5">
        <v>38000</v>
      </c>
      <c r="F14" s="5">
        <v>40000</v>
      </c>
      <c r="G14" s="5">
        <v>39500</v>
      </c>
      <c r="H14" s="5">
        <f t="shared" si="0"/>
        <v>39166.666666666664</v>
      </c>
      <c r="I14" s="5">
        <f t="shared" si="1"/>
        <v>1040.8329997330663</v>
      </c>
      <c r="J14" s="10">
        <f t="shared" si="2"/>
        <v>2.657445956765276</v>
      </c>
      <c r="K14" s="11">
        <f t="shared" si="3"/>
        <v>39166.666666666664</v>
      </c>
    </row>
    <row r="15" spans="1:11" ht="15" customHeight="1" x14ac:dyDescent="0.25">
      <c r="A15" s="7">
        <v>12</v>
      </c>
      <c r="B15" s="13" t="s">
        <v>28</v>
      </c>
      <c r="C15" s="8" t="s">
        <v>15</v>
      </c>
      <c r="D15" s="2">
        <v>2</v>
      </c>
      <c r="E15" s="5">
        <v>30000</v>
      </c>
      <c r="F15" s="5">
        <v>31000</v>
      </c>
      <c r="G15" s="5">
        <v>32000</v>
      </c>
      <c r="H15" s="5">
        <f t="shared" si="0"/>
        <v>31000</v>
      </c>
      <c r="I15" s="5">
        <f t="shared" si="1"/>
        <v>1000</v>
      </c>
      <c r="J15" s="10">
        <f t="shared" si="2"/>
        <v>3.225806451612903</v>
      </c>
      <c r="K15" s="11">
        <f t="shared" si="3"/>
        <v>62000</v>
      </c>
    </row>
    <row r="16" spans="1:11" ht="15" customHeight="1" x14ac:dyDescent="0.25">
      <c r="A16" s="7">
        <v>13</v>
      </c>
      <c r="B16" s="13" t="s">
        <v>29</v>
      </c>
      <c r="C16" s="8" t="s">
        <v>15</v>
      </c>
      <c r="D16" s="2">
        <v>1</v>
      </c>
      <c r="E16" s="5">
        <v>1000</v>
      </c>
      <c r="F16" s="5">
        <v>1500</v>
      </c>
      <c r="G16" s="5">
        <v>1500</v>
      </c>
      <c r="H16" s="5">
        <f t="shared" si="0"/>
        <v>1333.3333333333333</v>
      </c>
      <c r="I16" s="5">
        <f t="shared" si="1"/>
        <v>288.67513459481313</v>
      </c>
      <c r="J16" s="10">
        <f t="shared" si="2"/>
        <v>21.650635094610987</v>
      </c>
      <c r="K16" s="11">
        <f t="shared" si="3"/>
        <v>1333.3333333333333</v>
      </c>
    </row>
    <row r="17" spans="1:11" x14ac:dyDescent="0.25">
      <c r="A17" s="1"/>
      <c r="B17" s="9" t="s">
        <v>9</v>
      </c>
      <c r="C17" s="1"/>
      <c r="D17" s="1"/>
      <c r="E17" s="1"/>
      <c r="F17" s="1"/>
      <c r="G17" s="1"/>
      <c r="H17" s="1"/>
      <c r="I17" s="1"/>
      <c r="J17" s="1"/>
      <c r="K17" s="6">
        <f>SUM(K4:K16)</f>
        <v>192305.66666666669</v>
      </c>
    </row>
    <row r="19" spans="1:11" ht="33.75" customHeight="1" x14ac:dyDescent="0.25">
      <c r="A19" s="20" t="s">
        <v>14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4"/>
      <c r="C22" s="3"/>
      <c r="D22" s="3"/>
      <c r="E22" s="3"/>
      <c r="F22" s="3"/>
      <c r="G22" s="3"/>
      <c r="H22" s="3"/>
      <c r="I22" s="3"/>
      <c r="J22" s="3"/>
      <c r="K22" s="3"/>
    </row>
  </sheetData>
  <mergeCells count="9">
    <mergeCell ref="K2:K3"/>
    <mergeCell ref="A1:K1"/>
    <mergeCell ref="A19:K19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2026-08-10T08:41:23Z</dcterms:modified>
</cp:coreProperties>
</file>