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КБиХО\Desktop\09. ГОСУДАРСТВЕННЫЕ КОНТРАКТЫ\Государственные контракты 2021\ГОС Контракты 2026\ГК канцелярия 2,2Т.Р\"/>
    </mc:Choice>
  </mc:AlternateContent>
  <xr:revisionPtr revIDLastSave="0" documentId="13_ncr:1_{3DD6F2FA-1D27-4154-AF1C-8325741949A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Расчет цены" sheetId="2" r:id="rId1"/>
  </sheets>
  <definedNames>
    <definedName name="OLE_LINK1" localSheetId="0">'Расчет цены'!#REF!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7" i="2" l="1"/>
  <c r="N7" i="2" s="1"/>
  <c r="K7" i="2"/>
  <c r="L7" i="2" s="1"/>
  <c r="H7" i="2"/>
  <c r="I7" i="2" s="1"/>
  <c r="J7" i="2" s="1"/>
  <c r="M6" i="2"/>
  <c r="N6" i="2" s="1"/>
  <c r="K6" i="2"/>
  <c r="H6" i="2"/>
  <c r="I6" i="2" s="1"/>
  <c r="J6" i="2" s="1"/>
  <c r="M5" i="2"/>
  <c r="N5" i="2" s="1"/>
  <c r="K5" i="2"/>
  <c r="L5" i="2" s="1"/>
  <c r="H5" i="2"/>
  <c r="I5" i="2" s="1"/>
  <c r="J5" i="2" s="1"/>
  <c r="N8" i="2" l="1"/>
  <c r="H9" i="2" s="1"/>
</calcChain>
</file>

<file path=xl/sharedStrings.xml><?xml version="1.0" encoding="utf-8"?>
<sst xmlns="http://schemas.openxmlformats.org/spreadsheetml/2006/main" count="31" uniqueCount="29">
  <si>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</si>
  <si>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</si>
  <si>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</si>
  <si>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</si>
  <si>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</si>
  <si>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</si>
  <si>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</si>
  <si>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</si>
  <si>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Цена за единицу изм. (руб.)</t>
  </si>
  <si>
    <t>рублей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</si>
  <si>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</si>
  <si>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(Н(М)ЦК, ЦКЕП)
</t>
  </si>
  <si>
    <t>Н(М)ЦК, ЦКЕП, определяемая методом сопоставимых рыночных цен (анализа рынка)*</t>
  </si>
  <si>
    <t>Рассчет Н(М)ЦК, ЦКЕП произвел: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</si>
  <si>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</si>
  <si>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>Оценка однородности совокупности значений выявленных цен, используемых в расчете Н(М)ЦК, ЦКЕП</t>
  </si>
  <si>
    <t>Минимальная цена за единицу товара (руб.)</t>
  </si>
  <si>
    <t>Н(М)ЦК, ЦКЕП контракта  цены за единицу (руб.)</t>
  </si>
  <si>
    <t>ИТОГО  :</t>
  </si>
  <si>
    <t xml:space="preserve">Поставщик №1               </t>
  </si>
  <si>
    <t xml:space="preserve">Поставщик №2                </t>
  </si>
  <si>
    <t xml:space="preserve">Поставщик №3              </t>
  </si>
  <si>
    <t xml:space="preserve"> В результате проведенного расчета Н(М)ЦК, ЦКЕП контракта составила:</t>
  </si>
  <si>
    <t>шт.</t>
  </si>
  <si>
    <t>"___"_________2026г.</t>
  </si>
  <si>
    <t>Ручка шариковая синяя</t>
  </si>
  <si>
    <t>Карандаш</t>
  </si>
  <si>
    <t>Линейка</t>
  </si>
  <si>
    <t>_______________А.А.Шагдыр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</si>
</sst>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"/>
  </numFmts>
  <fonts count="18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7" fillId="0" borderId="0" xfId="0" applyFont="1" applyAlignment="1">
      <alignment horizontal="center" vertical="top"/>
    </xf>
    <xf numFmtId="0" fontId="7" fillId="0" borderId="0" xfId="0" applyFont="1"/>
    <xf numFmtId="0" fontId="1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 applyAlignment="1">
      <alignment vertical="center"/>
    </xf>
    <xf numFmtId="0" fontId="5" fillId="0" borderId="0" xfId="0" applyFont="1" applyFill="1" applyAlignment="1" applyProtection="1">
      <alignment vertical="center"/>
      <protection locked="0"/>
    </xf>
    <xf numFmtId="0" fontId="10" fillId="0" borderId="0" xfId="0" applyFont="1"/>
    <xf numFmtId="0" fontId="6" fillId="0" borderId="0" xfId="0" applyFont="1"/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9" fillId="0" borderId="0" xfId="0" applyFont="1" applyAlignment="1"/>
    <xf numFmtId="0" fontId="11" fillId="0" borderId="0" xfId="0" applyFont="1" applyBorder="1" applyAlignment="1">
      <alignment horizontal="justify" wrapText="1"/>
    </xf>
    <xf numFmtId="0" fontId="1" fillId="0" borderId="0" xfId="0" applyFont="1" applyFill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center" vertical="center" wrapText="1"/>
    </xf>
    <xf numFmtId="2" fontId="9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0" xfId="0" applyFont="1" applyAlignment="1" applyProtection="1">
      <alignment horizontal="center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2" fillId="0" borderId="0" xfId="0" applyFont="1" applyAlignment="1"/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6" fillId="0" borderId="0" xfId="0" applyFont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5" fillId="0" borderId="0" xfId="0" applyFont="1" applyBorder="1" applyAlignment="1">
      <alignment vertical="center"/>
    </xf>
    <xf numFmtId="0" fontId="7" fillId="0" borderId="0" xfId="0" applyFont="1" applyAlignment="1">
      <alignment horizontal="left" wrapText="1"/>
    </xf>
    <xf numFmtId="2" fontId="1" fillId="0" borderId="0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4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4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169" name="Picture 1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34750" y="210502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2170" name="Picture 2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306050" y="207645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2171" name="Picture 5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2287250" y="27527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266700</xdr:colOff>
      <xdr:row>3</xdr:row>
      <xdr:rowOff>1400175</xdr:rowOff>
    </xdr:from>
    <xdr:to>
      <xdr:col>10</xdr:col>
      <xdr:colOff>419100</xdr:colOff>
      <xdr:row>3</xdr:row>
      <xdr:rowOff>1628775</xdr:rowOff>
    </xdr:to>
    <xdr:pic>
      <xdr:nvPicPr>
        <xdr:cNvPr id="2172" name="Picture 6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2534900" y="25527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zoomScale="67" zoomScaleNormal="67" workbookViewId="0">
      <selection activeCell="G16" sqref="G16"/>
    </sheetView>
  </sheetViews>
  <sheetFormatPr defaultColWidth="9.109375" defaultRowHeight="13.2" x14ac:dyDescent="0.25"/>
  <cols>
    <col min="1" max="1" width="3.109375" style="2" customWidth="1"/>
    <col min="2" max="2" width="37.21875" style="2" customWidth="1"/>
    <col min="3" max="3" width="9.5546875" style="2" customWidth="1"/>
    <col min="4" max="4" width="8.33203125" style="2" customWidth="1"/>
    <col min="5" max="7" width="11.6640625" style="2" customWidth="1"/>
    <col min="8" max="8" width="15.5546875" style="2" customWidth="1"/>
    <col min="9" max="9" width="20.44140625" style="2" customWidth="1"/>
    <col min="10" max="10" width="19.33203125" style="2" customWidth="1"/>
    <col min="11" max="11" width="22.6640625" style="2" customWidth="1"/>
    <col min="12" max="12" width="0" style="2" hidden="1" customWidth="1"/>
    <col min="13" max="13" width="9.109375" style="2"/>
    <col min="14" max="14" width="15.33203125" style="2" customWidth="1"/>
    <col min="15" max="16384" width="9.109375" style="2"/>
  </cols>
  <sheetData>
    <row r="1" spans="1:14" x14ac:dyDescent="0.25">
      <c r="K1" s="52"/>
      <c r="L1" s="53"/>
      <c r="M1" s="53"/>
      <c r="N1" s="53"/>
    </row>
    <row r="2" spans="1:14" ht="39" customHeight="1" x14ac:dyDescent="0.25">
      <c r="A2" s="54" t="s">
        <v>11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ht="39" customHeight="1" x14ac:dyDescent="0.25">
      <c r="A3" s="55" t="s">
        <v>0</v>
      </c>
      <c r="B3" s="56" t="s">
        <v>2</v>
      </c>
      <c r="C3" s="55" t="s">
        <v>1</v>
      </c>
      <c r="D3" s="55" t="s">
        <v>3</v>
      </c>
      <c r="E3" s="58" t="s">
        <v>4</v>
      </c>
      <c r="F3" s="58"/>
      <c r="G3" s="58"/>
      <c r="H3" s="59" t="s">
        <v>15</v>
      </c>
      <c r="I3" s="59"/>
      <c r="J3" s="59"/>
      <c r="K3" s="44" t="s">
        <v>12</v>
      </c>
      <c r="L3" s="44"/>
      <c r="M3" s="44"/>
      <c r="N3" s="44"/>
    </row>
    <row r="4" spans="1:14" ht="159" customHeight="1" thickBot="1" x14ac:dyDescent="0.3">
      <c r="A4" s="55"/>
      <c r="B4" s="57"/>
      <c r="C4" s="55"/>
      <c r="D4" s="55"/>
      <c r="E4" s="32" t="s">
        <v>19</v>
      </c>
      <c r="F4" s="32" t="s">
        <v>20</v>
      </c>
      <c r="G4" s="32" t="s">
        <v>21</v>
      </c>
      <c r="H4" s="24" t="s">
        <v>7</v>
      </c>
      <c r="I4" s="24" t="s">
        <v>5</v>
      </c>
      <c r="J4" s="3" t="s">
        <v>6</v>
      </c>
      <c r="K4" s="9" t="s">
        <v>10</v>
      </c>
      <c r="L4" s="8" t="s">
        <v>8</v>
      </c>
      <c r="M4" s="8" t="s">
        <v>16</v>
      </c>
      <c r="N4" s="8" t="s">
        <v>17</v>
      </c>
    </row>
    <row r="5" spans="1:14" ht="66" customHeight="1" thickBot="1" x14ac:dyDescent="0.3">
      <c r="A5" s="35">
        <v>1</v>
      </c>
      <c r="B5" s="38" t="s">
        <v>25</v>
      </c>
      <c r="C5" s="33" t="s">
        <v>23</v>
      </c>
      <c r="D5" s="40">
        <v>40</v>
      </c>
      <c r="E5" s="36">
        <v>32</v>
      </c>
      <c r="F5" s="36">
        <v>36</v>
      </c>
      <c r="G5" s="36">
        <v>42</v>
      </c>
      <c r="H5" s="7">
        <f>AVERAGE(E5:G5)</f>
        <v>36.666666666666664</v>
      </c>
      <c r="I5" s="4">
        <f>SQRT(((SUM((POWER(E5-H5,2)),(POWER(F5-H5,2)),(POWER(G5-H5,2)))/(COLUMNS(E5:G5)-1))))</f>
        <v>5.0332229568471671</v>
      </c>
      <c r="J5" s="4">
        <f>I5/H5*100</f>
        <v>13.726971700492275</v>
      </c>
      <c r="K5" s="6">
        <f>((D5/3)*(SUM(E5:G5)))</f>
        <v>1466.6666666666667</v>
      </c>
      <c r="L5" s="5">
        <f>K5/D5</f>
        <v>36.666666666666671</v>
      </c>
      <c r="M5" s="6">
        <f>MIN(E5,F5,G5)</f>
        <v>32</v>
      </c>
      <c r="N5" s="6">
        <f t="shared" ref="N5:N7" si="0">M5*D5</f>
        <v>1280</v>
      </c>
    </row>
    <row r="6" spans="1:14" ht="49.5" customHeight="1" thickBot="1" x14ac:dyDescent="0.3">
      <c r="A6" s="35">
        <v>2</v>
      </c>
      <c r="B6" s="39" t="s">
        <v>26</v>
      </c>
      <c r="C6" s="33" t="s">
        <v>23</v>
      </c>
      <c r="D6" s="41">
        <v>40</v>
      </c>
      <c r="E6" s="37">
        <v>6</v>
      </c>
      <c r="F6" s="37">
        <v>12</v>
      </c>
      <c r="G6" s="37">
        <v>15</v>
      </c>
      <c r="H6" s="7">
        <f t="shared" ref="H6:H7" si="1">AVERAGE(E6:G6)</f>
        <v>11</v>
      </c>
      <c r="I6" s="4">
        <f t="shared" ref="I6:I7" si="2">SQRT(((SUM((POWER(E6-H6,2)),(POWER(F6-H6,2)),(POWER(G6-H6,2)))/(COLUMNS(E6:G6)-1))))</f>
        <v>4.5825756949558398</v>
      </c>
      <c r="J6" s="4">
        <f t="shared" ref="J6:J7" si="3">I6/H6*100</f>
        <v>41.659779045053092</v>
      </c>
      <c r="K6" s="6">
        <f t="shared" ref="K6:K7" si="4">((D6/3)*(SUM(E6:G6)))</f>
        <v>440</v>
      </c>
      <c r="L6" s="5"/>
      <c r="M6" s="6">
        <f t="shared" ref="M6:M7" si="5">MIN(E6,F6,G6)</f>
        <v>6</v>
      </c>
      <c r="N6" s="6">
        <f t="shared" si="0"/>
        <v>240</v>
      </c>
    </row>
    <row r="7" spans="1:14" ht="66" customHeight="1" thickBot="1" x14ac:dyDescent="0.3">
      <c r="A7" s="35">
        <v>3</v>
      </c>
      <c r="B7" s="39" t="s">
        <v>27</v>
      </c>
      <c r="C7" s="34" t="s">
        <v>23</v>
      </c>
      <c r="D7" s="42">
        <v>34</v>
      </c>
      <c r="E7" s="37">
        <v>20</v>
      </c>
      <c r="F7" s="37">
        <v>26</v>
      </c>
      <c r="G7" s="37">
        <v>26</v>
      </c>
      <c r="H7" s="7">
        <f t="shared" si="1"/>
        <v>24</v>
      </c>
      <c r="I7" s="4">
        <f t="shared" si="2"/>
        <v>3.4641016151377544</v>
      </c>
      <c r="J7" s="4">
        <f t="shared" si="3"/>
        <v>14.433756729740644</v>
      </c>
      <c r="K7" s="6">
        <f t="shared" si="4"/>
        <v>816</v>
      </c>
      <c r="L7" s="5">
        <f t="shared" ref="L7" si="6">K7/D7</f>
        <v>24</v>
      </c>
      <c r="M7" s="6">
        <f t="shared" si="5"/>
        <v>20</v>
      </c>
      <c r="N7" s="6">
        <f t="shared" si="0"/>
        <v>680</v>
      </c>
    </row>
    <row r="8" spans="1:14" ht="33" customHeight="1" x14ac:dyDescent="0.25">
      <c r="A8" s="27"/>
      <c r="B8" s="18"/>
      <c r="C8" s="19"/>
      <c r="D8" s="28"/>
      <c r="E8" s="29"/>
      <c r="F8" s="29"/>
      <c r="G8" s="29"/>
      <c r="H8" s="20"/>
      <c r="I8" s="30"/>
      <c r="J8" s="30"/>
      <c r="K8" s="47" t="s">
        <v>18</v>
      </c>
      <c r="L8" s="47"/>
      <c r="M8" s="48"/>
      <c r="N8" s="31">
        <f>N5+N6+N7</f>
        <v>2200</v>
      </c>
    </row>
    <row r="9" spans="1:14" s="1" customFormat="1" ht="48.75" customHeight="1" x14ac:dyDescent="0.3">
      <c r="A9" s="45" t="s">
        <v>22</v>
      </c>
      <c r="B9" s="45"/>
      <c r="C9" s="45"/>
      <c r="D9" s="45"/>
      <c r="E9" s="45"/>
      <c r="F9" s="45"/>
      <c r="G9" s="45"/>
      <c r="H9" s="21">
        <f>N8</f>
        <v>2200</v>
      </c>
      <c r="I9" s="22" t="s">
        <v>9</v>
      </c>
      <c r="J9" s="22"/>
      <c r="K9" s="22"/>
      <c r="L9" s="22"/>
      <c r="M9" s="22"/>
      <c r="N9" s="21"/>
    </row>
    <row r="10" spans="1:14" s="10" customFormat="1" ht="83.25" customHeight="1" x14ac:dyDescent="0.25">
      <c r="A10" s="46" t="s">
        <v>14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</row>
    <row r="11" spans="1:14" ht="27" customHeight="1" x14ac:dyDescent="0.3">
      <c r="A11" s="25" t="s">
        <v>13</v>
      </c>
      <c r="B11" s="17"/>
      <c r="C11" s="12"/>
      <c r="D11" s="12"/>
      <c r="E11" s="12"/>
      <c r="F11" s="12"/>
      <c r="G11" s="12"/>
    </row>
    <row r="12" spans="1:14" ht="15.75" customHeight="1" x14ac:dyDescent="0.3">
      <c r="A12" s="26"/>
      <c r="B12" s="26"/>
      <c r="C12" s="26"/>
      <c r="D12" s="13"/>
      <c r="E12" s="14"/>
      <c r="F12" s="15"/>
      <c r="G12" s="23"/>
      <c r="H12" s="11"/>
      <c r="I12" s="11"/>
      <c r="J12" s="11"/>
      <c r="K12" s="11"/>
      <c r="L12" s="11"/>
      <c r="M12" s="11"/>
      <c r="N12" s="11"/>
    </row>
    <row r="13" spans="1:14" s="11" customFormat="1" ht="8.25" customHeight="1" x14ac:dyDescent="0.3">
      <c r="A13" s="49"/>
      <c r="B13" s="49"/>
      <c r="C13" s="49"/>
      <c r="D13" s="49"/>
      <c r="E13" s="49"/>
      <c r="F13" s="15"/>
      <c r="G13" s="16"/>
    </row>
    <row r="14" spans="1:14" s="11" customFormat="1" ht="17.25" customHeight="1" x14ac:dyDescent="0.3">
      <c r="A14" s="49" t="s">
        <v>28</v>
      </c>
      <c r="B14" s="49"/>
      <c r="C14" s="49"/>
      <c r="D14" s="49"/>
      <c r="E14" s="49"/>
      <c r="F14" s="15"/>
      <c r="G14" s="16"/>
    </row>
    <row r="15" spans="1:14" s="11" customFormat="1" ht="27" customHeight="1" x14ac:dyDescent="0.35">
      <c r="A15" s="50" t="s">
        <v>24</v>
      </c>
      <c r="B15" s="51"/>
      <c r="C15" s="51"/>
      <c r="D15" s="51"/>
      <c r="E15" s="51"/>
      <c r="F15" s="12"/>
      <c r="G15" s="12"/>
      <c r="H15" s="2"/>
      <c r="I15" s="2"/>
      <c r="J15" s="2"/>
      <c r="K15" s="2"/>
      <c r="L15" s="2"/>
      <c r="M15" s="2"/>
      <c r="N15" s="2"/>
    </row>
    <row r="16" spans="1:14" ht="27" customHeight="1" x14ac:dyDescent="0.3">
      <c r="A16" s="43"/>
      <c r="B16" s="43"/>
      <c r="C16" s="43"/>
      <c r="D16" s="13"/>
      <c r="E16" s="14"/>
      <c r="F16" s="15"/>
      <c r="G16" s="23"/>
      <c r="H16" s="11"/>
      <c r="I16" s="11"/>
      <c r="J16" s="11"/>
      <c r="K16" s="11"/>
      <c r="L16" s="11"/>
      <c r="M16" s="11"/>
      <c r="N16" s="11"/>
    </row>
    <row r="17" spans="1:14" s="11" customFormat="1" ht="13.8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</sheetData>
  <mergeCells count="16">
    <mergeCell ref="K1:N1"/>
    <mergeCell ref="A2:N2"/>
    <mergeCell ref="A3:A4"/>
    <mergeCell ref="B3:B4"/>
    <mergeCell ref="C3:C4"/>
    <mergeCell ref="D3:D4"/>
    <mergeCell ref="E3:G3"/>
    <mergeCell ref="H3:J3"/>
    <mergeCell ref="A16:C16"/>
    <mergeCell ref="K3:N3"/>
    <mergeCell ref="A9:G9"/>
    <mergeCell ref="A10:N10"/>
    <mergeCell ref="K8:M8"/>
    <mergeCell ref="A13:E13"/>
    <mergeCell ref="A14:E14"/>
    <mergeCell ref="A15:E15"/>
  </mergeCells>
  <pageMargins left="0.31496062992125984" right="0.23622047244094491" top="0.74803149606299213" bottom="0.19685039370078741" header="0.31496062992125984" footer="0.31496062992125984"/>
  <pageSetup paperSize="9" scale="55" fitToWidth="3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ОКБиХО</cp:lastModifiedBy>
  <cp:lastPrinted>2025-10-06T12:31:25Z</cp:lastPrinted>
  <dcterms:created xsi:type="dcterms:W3CDTF">2014-01-15T18:15:09Z</dcterms:created>
  <dcterms:modified xsi:type="dcterms:W3CDTF">2026-08-21T03:07:20Z</dcterms:modified>
</cp:coreProperties>
</file>