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805_ОМО\02_Общая\2. Герасимова Наталья\2026\ЕП\074867 Линза по пациента ФФОМС\"/>
    </mc:Choice>
  </mc:AlternateContent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Q7" i="1" l="1"/>
  <c r="R7" i="1"/>
  <c r="O6" i="1"/>
  <c r="R6" i="1" s="1"/>
  <c r="N6" i="1"/>
  <c r="Q6" i="1" s="1"/>
  <c r="M6" i="1"/>
  <c r="O5" i="1" l="1"/>
  <c r="R5" i="1" s="1"/>
  <c r="N5" i="1"/>
  <c r="Q5" i="1" s="1"/>
  <c r="M5" i="1"/>
</calcChain>
</file>

<file path=xl/sharedStrings.xml><?xml version="1.0" encoding="utf-8"?>
<sst xmlns="http://schemas.openxmlformats.org/spreadsheetml/2006/main" count="23" uniqueCount="19">
  <si>
    <t>п/н</t>
  </si>
  <si>
    <t>Наименование</t>
  </si>
  <si>
    <t>Ед. изм.</t>
  </si>
  <si>
    <t>номер контракта, Заказчик</t>
  </si>
  <si>
    <t>Кол - во</t>
  </si>
  <si>
    <t>Приложение №1. Расчет НМЦК</t>
  </si>
  <si>
    <t>Коэффициент вариации</t>
  </si>
  <si>
    <t>Сумма (ЦЕМ 2)</t>
  </si>
  <si>
    <t>Сумма             (ЦЕМ 1)</t>
  </si>
  <si>
    <t>Итого:</t>
  </si>
  <si>
    <t xml:space="preserve"> </t>
  </si>
  <si>
    <t>шт</t>
  </si>
  <si>
    <t xml:space="preserve">Цена единицы,расчитанная по п. 9 приказа 450н (ЦЕМ1) </t>
  </si>
  <si>
    <t>Наименьшая цена единицы, из собранных Заказчиком цен  (ЦЕМ 2)</t>
  </si>
  <si>
    <t>Линза интраокулярная  в комплекте с картриджем</t>
  </si>
  <si>
    <t>Цена Коммерческого предложения Вх. №7692-01/К от 25.05.2026 г.</t>
  </si>
  <si>
    <t>Цена Коммерческого предложения Вх. № 7693-01/К от 25.05.2026 г.</t>
  </si>
  <si>
    <t>Цена Коммерческого предложения Вх. №7694-01/К от 25.05.2026 г.</t>
  </si>
  <si>
    <t>Начальная цена единицы товара определена и обоснована посредством применения метода сопоставимых рыночных цен (анализа рынка) на основании информации о рыночных ценах идентичных товаров, работ, услуг, планируемых к закупкам или при их отсутствии однородных товаров, работ, услуг в соответствии со статьей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нужд»; приказа Минздрава России от 15.05.2020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  Начальная (максимальная) цена контракта определена методом сопоставимых рыночных цен, исходя из трех коммерческих предложений, полученных в ответ на запрос о предоставлении ценовой информации № 0372100052926000247 от 22.05.2026 года, направленный неограниченному кругу поставщиков в ЕИС https://zakupki.gov.ru/epz/pricereq/card/common-info.html?reestrNumber=0372100052926000247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</si>
</sst>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/>
    <xf numFmtId="4" fontId="2" fillId="0" borderId="0" xfId="0" applyNumberFormat="1" applyFont="1"/>
    <xf numFmtId="2" fontId="2" fillId="0" borderId="0" xfId="0" applyNumberFormat="1" applyFont="1"/>
    <xf numFmtId="2" fontId="2" fillId="0" borderId="0" xfId="0" applyNumberFormat="1" applyFont="1" applyFill="1"/>
    <xf numFmtId="1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/>
    <xf numFmtId="2" fontId="2" fillId="0" borderId="3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1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2" fontId="4" fillId="0" borderId="0" xfId="0" applyNumberFormat="1" applyFont="1" applyFill="1" applyAlignment="1">
      <alignment vertical="top" wrapText="1"/>
    </xf>
    <xf numFmtId="10" fontId="4" fillId="0" borderId="0" xfId="0" applyNumberFormat="1" applyFont="1" applyAlignment="1">
      <alignment vertical="top" wrapText="1"/>
    </xf>
    <xf numFmtId="0" fontId="4" fillId="0" borderId="0" xfId="0" applyNumberFormat="1" applyFont="1" applyAlignment="1">
      <alignment horizontal="center" vertical="top" wrapText="1"/>
    </xf>
    <xf numFmtId="2" fontId="4" fillId="0" borderId="0" xfId="0" applyNumberFormat="1" applyFont="1"/>
    <xf numFmtId="2" fontId="4" fillId="0" borderId="0" xfId="0" applyNumberFormat="1" applyFont="1" applyFill="1"/>
    <xf numFmtId="1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0" borderId="4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865707</xdr:colOff>
      <xdr:row>1</xdr:row>
      <xdr:rowOff>224064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97000" y="0"/>
          <a:ext cx="865707" cy="414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tabSelected="1" zoomScale="114" zoomScaleNormal="114" workbookViewId="0">
      <selection activeCell="A9" sqref="A9:R9"/>
    </sheetView>
  </sheetViews>
  <sheetFormatPr defaultRowHeight="15" outlineLevelCol="1" x14ac:dyDescent="0.25"/>
  <cols>
    <col min="1" max="1" width="5.5703125" style="11" customWidth="1"/>
    <col min="2" max="2" width="25.140625" style="24" customWidth="1"/>
    <col min="3" max="3" width="9.140625" style="11" customWidth="1"/>
    <col min="4" max="4" width="15.42578125" style="11" hidden="1" customWidth="1"/>
    <col min="5" max="5" width="16.140625" style="11" hidden="1" customWidth="1"/>
    <col min="6" max="6" width="14.5703125" style="11" hidden="1" customWidth="1"/>
    <col min="7" max="9" width="19" style="11" hidden="1" customWidth="1" outlineLevel="1"/>
    <col min="10" max="10" width="13.85546875" style="35" customWidth="1" collapsed="1"/>
    <col min="11" max="11" width="14" style="35" customWidth="1"/>
    <col min="12" max="12" width="14" style="36" customWidth="1"/>
    <col min="13" max="13" width="12.42578125" style="37" customWidth="1"/>
    <col min="14" max="14" width="13.28515625" style="35" customWidth="1"/>
    <col min="15" max="15" width="14.28515625" style="35" customWidth="1"/>
    <col min="16" max="16" width="10.7109375" style="38" customWidth="1"/>
    <col min="17" max="17" width="12.140625" style="35" customWidth="1"/>
    <col min="18" max="18" width="14.140625" style="35" customWidth="1"/>
    <col min="19" max="19" width="9.140625" style="11"/>
    <col min="20" max="20" width="10.5703125" style="11" bestFit="1" customWidth="1"/>
    <col min="21" max="16384" width="9.140625" style="11"/>
  </cols>
  <sheetData>
    <row r="1" spans="1:19" x14ac:dyDescent="0.25">
      <c r="A1" s="1" t="s">
        <v>5</v>
      </c>
      <c r="B1" s="2"/>
      <c r="C1" s="3"/>
      <c r="D1" s="3"/>
      <c r="E1" s="4"/>
      <c r="F1" s="5"/>
      <c r="G1" s="5"/>
      <c r="H1" s="5"/>
      <c r="I1" s="5"/>
      <c r="J1" s="6"/>
      <c r="K1" s="6"/>
      <c r="L1" s="7"/>
      <c r="M1" s="8"/>
      <c r="N1" s="6"/>
      <c r="O1" s="6"/>
      <c r="P1" s="9"/>
      <c r="Q1" s="6"/>
      <c r="R1" s="6"/>
      <c r="S1" s="10"/>
    </row>
    <row r="2" spans="1:19" ht="27.75" customHeight="1" x14ac:dyDescent="0.25">
      <c r="A2" s="1"/>
      <c r="B2" s="2"/>
      <c r="C2" s="3"/>
      <c r="D2" s="3"/>
      <c r="E2" s="4"/>
      <c r="F2" s="5"/>
      <c r="G2" s="5"/>
      <c r="H2" s="5"/>
      <c r="I2" s="5"/>
      <c r="J2" s="6"/>
      <c r="K2" s="6"/>
      <c r="L2" s="7"/>
      <c r="M2" s="8"/>
      <c r="N2" s="6"/>
      <c r="O2" s="6"/>
      <c r="P2" s="9"/>
      <c r="Q2" s="6"/>
      <c r="R2" s="6"/>
      <c r="S2" s="10"/>
    </row>
    <row r="3" spans="1:19" ht="40.5" customHeight="1" thickBot="1" x14ac:dyDescent="0.3">
      <c r="A3" s="12"/>
      <c r="B3" s="2"/>
      <c r="C3" s="3"/>
      <c r="D3" s="3"/>
      <c r="E3" s="13"/>
      <c r="F3" s="5"/>
      <c r="G3" s="5"/>
      <c r="H3" s="5"/>
      <c r="I3" s="5"/>
      <c r="J3" s="6"/>
      <c r="K3" s="6"/>
      <c r="L3" s="7"/>
      <c r="M3" s="8"/>
      <c r="N3" s="6"/>
      <c r="O3" s="6"/>
      <c r="P3" s="9"/>
      <c r="Q3" s="6"/>
      <c r="R3" s="6"/>
      <c r="S3" s="10"/>
    </row>
    <row r="4" spans="1:19" ht="64.5" customHeight="1" x14ac:dyDescent="0.25">
      <c r="A4" s="14" t="s">
        <v>0</v>
      </c>
      <c r="B4" s="15" t="s">
        <v>1</v>
      </c>
      <c r="C4" s="39" t="s">
        <v>2</v>
      </c>
      <c r="D4" s="39" t="s">
        <v>3</v>
      </c>
      <c r="E4" s="40" t="s">
        <v>3</v>
      </c>
      <c r="F4" s="40" t="s">
        <v>3</v>
      </c>
      <c r="G4" s="40"/>
      <c r="H4" s="40"/>
      <c r="I4" s="40"/>
      <c r="J4" s="16" t="s">
        <v>15</v>
      </c>
      <c r="K4" s="16" t="s">
        <v>16</v>
      </c>
      <c r="L4" s="16" t="s">
        <v>17</v>
      </c>
      <c r="M4" s="17" t="s">
        <v>6</v>
      </c>
      <c r="N4" s="16" t="s">
        <v>12</v>
      </c>
      <c r="O4" s="16" t="s">
        <v>13</v>
      </c>
      <c r="P4" s="18" t="s">
        <v>4</v>
      </c>
      <c r="Q4" s="16" t="s">
        <v>8</v>
      </c>
      <c r="R4" s="16" t="s">
        <v>7</v>
      </c>
      <c r="S4" s="10"/>
    </row>
    <row r="5" spans="1:19" s="24" customFormat="1" ht="44.25" customHeight="1" x14ac:dyDescent="0.25">
      <c r="A5" s="19">
        <v>1</v>
      </c>
      <c r="B5" s="42" t="s">
        <v>14</v>
      </c>
      <c r="C5" s="19" t="s">
        <v>11</v>
      </c>
      <c r="D5" s="19"/>
      <c r="E5" s="19"/>
      <c r="F5" s="19"/>
      <c r="G5" s="19"/>
      <c r="H5" s="19"/>
      <c r="I5" s="19"/>
      <c r="J5" s="20">
        <v>73000</v>
      </c>
      <c r="K5" s="20">
        <v>73730</v>
      </c>
      <c r="L5" s="20">
        <v>75190</v>
      </c>
      <c r="M5" s="21">
        <f t="shared" ref="M5" si="0">STDEV(J5:L5)/AVERAGE(J5:L5)</f>
        <v>1.5074262154460002E-2</v>
      </c>
      <c r="N5" s="20">
        <f t="shared" ref="N5" si="1">ROUND(AVERAGEA(J5:L5),2)</f>
        <v>73973.33</v>
      </c>
      <c r="O5" s="20">
        <f t="shared" ref="O5" si="2">MINA(J5:L5)</f>
        <v>73000</v>
      </c>
      <c r="P5" s="22">
        <v>1</v>
      </c>
      <c r="Q5" s="20">
        <f t="shared" ref="Q5" si="3">P5*N5</f>
        <v>73973.33</v>
      </c>
      <c r="R5" s="20">
        <f>PRODUCT(O5:P5)</f>
        <v>73000</v>
      </c>
      <c r="S5" s="23"/>
    </row>
    <row r="6" spans="1:19" s="24" customFormat="1" ht="44.25" customHeight="1" x14ac:dyDescent="0.25">
      <c r="A6" s="19">
        <v>2</v>
      </c>
      <c r="B6" s="42" t="s">
        <v>14</v>
      </c>
      <c r="C6" s="19" t="s">
        <v>11</v>
      </c>
      <c r="D6" s="19"/>
      <c r="E6" s="19"/>
      <c r="F6" s="19"/>
      <c r="G6" s="19"/>
      <c r="H6" s="19"/>
      <c r="I6" s="19"/>
      <c r="J6" s="20">
        <v>73000</v>
      </c>
      <c r="K6" s="20">
        <v>73730</v>
      </c>
      <c r="L6" s="20">
        <v>75190</v>
      </c>
      <c r="M6" s="21">
        <f t="shared" ref="M6" si="4">STDEV(J6:L6)/AVERAGE(J6:L6)</f>
        <v>1.5074262154460002E-2</v>
      </c>
      <c r="N6" s="20">
        <f t="shared" ref="N6" si="5">ROUND(AVERAGEA(J6:L6),2)</f>
        <v>73973.33</v>
      </c>
      <c r="O6" s="20">
        <f t="shared" ref="O6" si="6">MINA(J6:L6)</f>
        <v>73000</v>
      </c>
      <c r="P6" s="22">
        <v>1</v>
      </c>
      <c r="Q6" s="20">
        <f t="shared" ref="Q6" si="7">P6*N6</f>
        <v>73973.33</v>
      </c>
      <c r="R6" s="20">
        <f>PRODUCT(O6:P6)</f>
        <v>73000</v>
      </c>
      <c r="S6" s="23"/>
    </row>
    <row r="7" spans="1:19" s="24" customFormat="1" ht="42.75" customHeight="1" x14ac:dyDescent="0.25">
      <c r="A7" s="25"/>
      <c r="B7" s="25"/>
      <c r="C7" s="25"/>
      <c r="D7" s="26"/>
      <c r="E7" s="26"/>
      <c r="F7" s="26"/>
      <c r="G7" s="26"/>
      <c r="H7" s="26"/>
      <c r="I7" s="26"/>
      <c r="J7" s="47"/>
      <c r="K7" s="47"/>
      <c r="L7" s="47"/>
      <c r="M7" s="27"/>
      <c r="N7" s="26" t="s">
        <v>10</v>
      </c>
      <c r="O7" s="45" t="s">
        <v>9</v>
      </c>
      <c r="P7" s="46"/>
      <c r="Q7" s="41">
        <f>SUM(Q5:Q6)</f>
        <v>147946.66</v>
      </c>
      <c r="R7" s="41">
        <f>SUM(R5:R6)</f>
        <v>146000</v>
      </c>
      <c r="S7" s="23"/>
    </row>
    <row r="8" spans="1:19" s="24" customFormat="1" ht="28.5" customHeight="1" x14ac:dyDescent="0.25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7"/>
      <c r="N8" s="26"/>
      <c r="O8" s="26"/>
      <c r="P8" s="28"/>
      <c r="Q8" s="26"/>
      <c r="R8" s="26"/>
      <c r="S8" s="23"/>
    </row>
    <row r="9" spans="1:19" s="24" customFormat="1" ht="78" customHeight="1" x14ac:dyDescent="0.25">
      <c r="A9" s="48" t="s">
        <v>18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23"/>
    </row>
    <row r="10" spans="1:19" s="24" customFormat="1" ht="28.5" customHeight="1" x14ac:dyDescent="0.25">
      <c r="A10" s="25"/>
      <c r="B10" s="25"/>
      <c r="C10" s="25"/>
      <c r="D10" s="43"/>
      <c r="E10" s="43"/>
      <c r="F10" s="43"/>
      <c r="G10" s="43"/>
      <c r="H10" s="43"/>
      <c r="I10" s="43"/>
      <c r="J10" s="43"/>
      <c r="K10" s="43"/>
      <c r="L10" s="43"/>
      <c r="M10" s="27"/>
      <c r="N10" s="43"/>
      <c r="O10" s="43"/>
      <c r="P10" s="28"/>
      <c r="Q10" s="43"/>
      <c r="R10" s="43"/>
      <c r="S10" s="23"/>
    </row>
    <row r="11" spans="1:19" s="24" customFormat="1" ht="28.5" customHeight="1" x14ac:dyDescent="0.25">
      <c r="A11" s="25"/>
      <c r="B11" s="25"/>
      <c r="C11" s="25"/>
      <c r="D11" s="43"/>
      <c r="E11" s="43"/>
      <c r="F11" s="43"/>
      <c r="G11" s="43"/>
      <c r="H11" s="43"/>
      <c r="I11" s="43"/>
      <c r="J11" s="43"/>
      <c r="K11" s="43"/>
      <c r="L11" s="43"/>
      <c r="M11" s="27"/>
      <c r="N11" s="43"/>
      <c r="O11" s="43"/>
      <c r="P11" s="28"/>
      <c r="Q11" s="43"/>
      <c r="R11" s="43"/>
      <c r="S11" s="23"/>
    </row>
    <row r="12" spans="1:19" ht="1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10"/>
    </row>
    <row r="13" spans="1:19" x14ac:dyDescent="0.2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10"/>
    </row>
    <row r="14" spans="1:19" ht="83.25" hidden="1" customHeight="1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10"/>
    </row>
    <row r="15" spans="1:19" x14ac:dyDescent="0.25">
      <c r="B15" s="29"/>
      <c r="C15" s="30"/>
      <c r="D15" s="30"/>
      <c r="E15" s="30"/>
      <c r="F15" s="30"/>
      <c r="G15" s="30"/>
      <c r="H15" s="30"/>
      <c r="I15" s="30"/>
      <c r="J15" s="31"/>
      <c r="K15" s="31"/>
      <c r="L15" s="32"/>
      <c r="M15" s="33"/>
      <c r="N15" s="31"/>
      <c r="O15" s="31"/>
      <c r="P15" s="34"/>
      <c r="Q15" s="31"/>
      <c r="R15" s="31"/>
    </row>
    <row r="16" spans="1:19" x14ac:dyDescent="0.25">
      <c r="B16" s="29"/>
      <c r="C16" s="30"/>
      <c r="D16" s="30"/>
      <c r="E16" s="30"/>
      <c r="F16" s="30"/>
      <c r="G16" s="30"/>
      <c r="H16" s="30"/>
      <c r="I16" s="30"/>
      <c r="J16" s="31"/>
      <c r="K16" s="31"/>
      <c r="L16" s="32"/>
      <c r="M16" s="33"/>
      <c r="N16" s="31"/>
      <c r="O16" s="31"/>
      <c r="P16" s="34"/>
      <c r="Q16" s="31"/>
      <c r="R16" s="31"/>
    </row>
    <row r="17" spans="2:18" x14ac:dyDescent="0.25">
      <c r="B17" s="29"/>
      <c r="C17" s="30"/>
      <c r="D17" s="30"/>
      <c r="E17" s="30"/>
      <c r="F17" s="30"/>
      <c r="G17" s="30"/>
      <c r="H17" s="30"/>
      <c r="I17" s="30"/>
      <c r="J17" s="31"/>
      <c r="K17" s="31"/>
      <c r="L17" s="32"/>
      <c r="M17" s="33"/>
      <c r="N17" s="31"/>
      <c r="O17" s="31"/>
      <c r="P17" s="34"/>
      <c r="Q17" s="31"/>
      <c r="R17" s="31"/>
    </row>
    <row r="18" spans="2:18" x14ac:dyDescent="0.25">
      <c r="B18" s="29"/>
      <c r="C18" s="30"/>
      <c r="D18" s="30"/>
      <c r="E18" s="30"/>
      <c r="F18" s="30"/>
      <c r="G18" s="30"/>
      <c r="H18" s="30"/>
      <c r="I18" s="30"/>
      <c r="J18" s="31"/>
      <c r="K18" s="31"/>
      <c r="L18" s="32"/>
      <c r="M18" s="33"/>
      <c r="N18" s="31"/>
      <c r="O18" s="31"/>
      <c r="P18" s="34"/>
      <c r="Q18" s="31"/>
      <c r="R18" s="31"/>
    </row>
    <row r="19" spans="2:18" x14ac:dyDescent="0.25">
      <c r="B19" s="29"/>
      <c r="C19" s="30"/>
      <c r="D19" s="30"/>
      <c r="E19" s="30"/>
      <c r="F19" s="30"/>
      <c r="G19" s="30"/>
      <c r="H19" s="30"/>
      <c r="I19" s="30"/>
      <c r="J19" s="31"/>
      <c r="K19" s="31"/>
      <c r="L19" s="32"/>
      <c r="M19" s="33"/>
      <c r="N19" s="31"/>
      <c r="O19" s="31"/>
      <c r="P19" s="34"/>
      <c r="Q19" s="31"/>
      <c r="R19" s="31"/>
    </row>
    <row r="20" spans="2:18" x14ac:dyDescent="0.25">
      <c r="B20" s="29"/>
      <c r="C20" s="30"/>
      <c r="D20" s="30"/>
      <c r="E20" s="30"/>
      <c r="F20" s="30"/>
      <c r="G20" s="30"/>
      <c r="H20" s="30"/>
      <c r="I20" s="30"/>
      <c r="J20" s="31"/>
      <c r="K20" s="31"/>
      <c r="L20" s="32"/>
      <c r="M20" s="33"/>
      <c r="N20" s="31"/>
      <c r="O20" s="31"/>
      <c r="P20" s="34"/>
      <c r="Q20" s="31"/>
      <c r="R20" s="31"/>
    </row>
    <row r="21" spans="2:18" x14ac:dyDescent="0.25">
      <c r="B21" s="29"/>
      <c r="C21" s="30"/>
      <c r="D21" s="30"/>
      <c r="E21" s="30"/>
      <c r="F21" s="30"/>
      <c r="G21" s="30"/>
      <c r="H21" s="30"/>
      <c r="I21" s="30"/>
      <c r="J21" s="31"/>
      <c r="K21" s="31"/>
      <c r="L21" s="32"/>
      <c r="M21" s="33"/>
      <c r="N21" s="31"/>
      <c r="O21" s="31"/>
      <c r="P21" s="34"/>
      <c r="Q21" s="31"/>
      <c r="R21" s="31"/>
    </row>
    <row r="22" spans="2:18" x14ac:dyDescent="0.25">
      <c r="B22" s="29"/>
      <c r="C22" s="30"/>
      <c r="D22" s="30"/>
      <c r="E22" s="30"/>
      <c r="F22" s="30"/>
      <c r="G22" s="30"/>
      <c r="H22" s="30"/>
      <c r="I22" s="30"/>
      <c r="J22" s="31"/>
      <c r="K22" s="31"/>
      <c r="L22" s="32"/>
      <c r="M22" s="33"/>
      <c r="N22" s="31"/>
      <c r="O22" s="31"/>
      <c r="P22" s="34"/>
      <c r="Q22" s="31"/>
      <c r="R22" s="31"/>
    </row>
    <row r="23" spans="2:18" x14ac:dyDescent="0.25">
      <c r="B23" s="29"/>
      <c r="C23" s="30"/>
      <c r="D23" s="30"/>
      <c r="E23" s="30"/>
      <c r="F23" s="30"/>
      <c r="G23" s="30"/>
      <c r="H23" s="30"/>
      <c r="I23" s="30"/>
      <c r="J23" s="31"/>
      <c r="K23" s="31"/>
      <c r="L23" s="32"/>
      <c r="M23" s="33"/>
      <c r="N23" s="31"/>
      <c r="O23" s="31"/>
      <c r="P23" s="34"/>
      <c r="Q23" s="31"/>
      <c r="R23" s="31"/>
    </row>
    <row r="24" spans="2:18" x14ac:dyDescent="0.25">
      <c r="B24" s="29"/>
      <c r="C24" s="30"/>
      <c r="D24" s="30"/>
      <c r="E24" s="30"/>
      <c r="F24" s="30"/>
      <c r="G24" s="30"/>
      <c r="H24" s="30"/>
      <c r="I24" s="30"/>
      <c r="J24" s="31"/>
      <c r="K24" s="31"/>
      <c r="L24" s="32"/>
      <c r="M24" s="33"/>
      <c r="N24" s="31"/>
      <c r="O24" s="31"/>
      <c r="P24" s="34"/>
      <c r="Q24" s="31"/>
      <c r="R24" s="31"/>
    </row>
  </sheetData>
  <mergeCells count="4">
    <mergeCell ref="A12:R14"/>
    <mergeCell ref="O7:P7"/>
    <mergeCell ref="J7:L7"/>
    <mergeCell ref="A9:R9"/>
  </mergeCells>
  <pageMargins left="0.31496062992125984" right="0.11811023622047245" top="0.35433070866141736" bottom="0.39370078740157483" header="0.31496062992125984" footer="0.31496062992125984"/>
  <pageSetup paperSize="9" scale="8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SZGMU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Генеральская Анна Павловна</dc:creator>
  <cp:lastModifiedBy>Герасимова Наталья Евгеньевна</cp:lastModifiedBy>
  <cp:lastPrinted>2022-02-02T14:53:19Z</cp:lastPrinted>
  <dcterms:created xsi:type="dcterms:W3CDTF">2019-03-19T07:22:17Z</dcterms:created>
  <dcterms:modified xsi:type="dcterms:W3CDTF">2026-05-25T07:33:50Z</dcterms:modified>
</cp:coreProperties>
</file>