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0.8\new_work\ОГФиД\Соловьева Т.О\от Денисовой\ОПР 2026\"/>
    </mc:Choice>
  </mc:AlternateContent>
  <xr:revisionPtr revIDLastSave="0" documentId="13_ncr:1_{0D18B67B-64EA-431D-B219-243F22AF1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учение" sheetId="5" r:id="rId1"/>
    <sheet name="Лист2" sheetId="2" r:id="rId2"/>
    <sheet name="Лист3" sheetId="3" r:id="rId3"/>
  </sheets>
  <definedNames>
    <definedName name="_xlnm.Print_Area" localSheetId="0">обучение!$A$1:$L$20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5" l="1"/>
  <c r="I12" i="5" l="1"/>
  <c r="H12" i="5" s="1"/>
  <c r="J12" i="5" l="1"/>
  <c r="D13" i="5"/>
  <c r="J13" i="5" l="1"/>
</calcChain>
</file>

<file path=xl/sharedStrings.xml><?xml version="1.0" encoding="utf-8"?>
<sst xmlns="http://schemas.openxmlformats.org/spreadsheetml/2006/main" count="43" uniqueCount="39">
  <si>
    <t>Основные характеристики объекта закупки</t>
  </si>
  <si>
    <t>Используемый метод определения НМЦК с обоснованием:</t>
  </si>
  <si>
    <t>Расчет НМЦК</t>
  </si>
  <si>
    <t xml:space="preserve">Дата подготовки обоснования: </t>
  </si>
  <si>
    <t>Единица измерения</t>
  </si>
  <si>
    <t xml:space="preserve">Наименование </t>
  </si>
  <si>
    <t>Количество</t>
  </si>
  <si>
    <r>
      <t xml:space="preserve">Цена за единицу , руб.,  </t>
    </r>
    <r>
      <rPr>
        <i/>
        <sz val="10"/>
        <color theme="1"/>
        <rFont val="Times New Roman"/>
        <family val="1"/>
        <charset val="204"/>
      </rPr>
      <t>цi</t>
    </r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</si>
  <si>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</si>
  <si>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</si>
  <si>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коэффициент вариации цен V (%)   (не должен превышать 33%)</t>
  </si>
  <si>
    <t>Среднее квадратичное отклонение</t>
  </si>
  <si>
    <t>Н(М)ЦК,  определяемая методом сопоставимых рыночных цен (анализа рынка)*</t>
  </si>
  <si>
    <t xml:space="preserve">Кротова О.С. 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</si>
  <si>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  цi - цена единицы</t>
  </si>
  <si>
    <t>Итого</t>
  </si>
  <si>
    <t xml:space="preserve">Согласовано:  </t>
  </si>
  <si>
    <t>____________</t>
  </si>
  <si>
    <t>Оргаев В.А.</t>
  </si>
  <si>
    <t>Работник контрактной службы: руководитель контрактной службы</t>
  </si>
  <si>
    <t>чел.</t>
  </si>
  <si>
    <t xml:space="preserve"> </t>
  </si>
  <si>
    <t>Денисова М.В.</t>
  </si>
  <si>
    <t>Расчет Н(М)ЦК по формуле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цi - цена единицы</t>
  </si>
  <si>
    <t>Оказание услуги по оценке профессиональных рисков</t>
  </si>
  <si>
    <t>Коммерческое предложение № 1 вх. 01-17/19 от 15.01.2026</t>
  </si>
  <si>
    <t>Коммерческое предложение № 2 вх. 01-17/20 от 15.01.2026</t>
  </si>
  <si>
    <t>Коммерческое предложение № 3 вх. 01-17/21 от 15.01.2026</t>
  </si>
  <si>
    <t>07.05.2026</t>
  </si>
  <si>
    <t>Оказание услуги по  оценке профессиональных рисков</t>
  </si>
  <si>
    <t>Метод сопоставимых рыночных цен (анализа рынка).
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Определение начальной (максимальной) цены государственного контракта проводилось заказчиком на основании ценовой информации, содержащейся в 3-х коммерческих предложениях, предоставленных исполнителями соответствующих услуг, с использованием метода сопоставления рыночных цен (анализа рынка).</t>
  </si>
  <si>
    <t>Н(М)ЦК,  приведенная к размеру доведенных лимитов бюджетных обязательств, руб.</t>
  </si>
  <si>
    <t>Средняя арифметическая цена за единицу     &lt;ц&gt; ,  из расчета Н(М)ЦК приведенной к доведенным ЛБО, руб. (посредством применения понижающего коэффициента (процентное соотношение разницы между полученной ценой и доведенными лимитами))</t>
  </si>
  <si>
    <t>* Н(М)ЦК, приведенная к размеру  доведенных лимитов бюджетных обязательств (ЛБО 45928,00 руб.) посредством применения понижающего коэффициента (процентное соотношение разницы между полученной ценой и доведенными лимитами)</t>
  </si>
  <si>
    <t>Расчет  Н(М) ЦК составил: пециалист по охране труда</t>
  </si>
  <si>
    <t>Работник контрактной слудбы/Начальник отдела планирования и финансово-экономического учета</t>
  </si>
  <si>
    <r>
      <t xml:space="preserve">В результате проведенного  расчета НМЦК составила  45928,05 руб.  Учитывая ст. 34 Бюджетного Кодекса РФ,  руководствуясь ст. 72 Бюджетного Кодекса РФ,   НМЦК  принимается в пределах  доведенных лимитов бюджетных обязательств  на 2026 г. в размере </t>
    </r>
    <r>
      <rPr>
        <b/>
        <sz val="12"/>
        <rFont val="Times New Roman"/>
        <family val="1"/>
        <charset val="204"/>
      </rPr>
      <t>45928,00</t>
    </r>
    <r>
      <rPr>
        <sz val="12"/>
        <rFont val="Times New Roman"/>
        <family val="1"/>
        <charset val="204"/>
      </rPr>
      <t xml:space="preserve"> руб. </t>
    </r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</si>
  <si>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
</t>
  </si>
  <si>
    <t>Проведение идентификации опасностей на рабочих местах при выполнении всех видов работ в условиях нормального режима трудовой деятельности, при выполнении нестандартных видов деятельности и в случае аварийных ситуаций. Организация процесса оценки рисков идентифицированных опасностей с определением уровней рисков на рабочих местах. Проведение анализа и согласование результатов оценки рисков. Разработка плана мероприятий по снижению и управлению рисками с учетом приоритета мер управления. Срок оказания услуг - с 01 сентября по 30 сентября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</si>
</sst>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164" fontId="15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13" fillId="0" borderId="0" xfId="0" applyFont="1"/>
    <xf numFmtId="0" fontId="14" fillId="0" borderId="2" xfId="0" applyFont="1" applyBorder="1" applyAlignment="1">
      <alignment horizontal="center" vertical="center" wrapText="1"/>
    </xf>
    <xf numFmtId="49" fontId="9" fillId="0" borderId="0" xfId="0" applyNumberFormat="1" applyFont="1"/>
    <xf numFmtId="2" fontId="5" fillId="0" borderId="1" xfId="2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6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2" fontId="0" fillId="0" borderId="0" xfId="0" applyNumberFormat="1"/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208662</xdr:colOff>
      <xdr:row>10</xdr:row>
      <xdr:rowOff>942032</xdr:rowOff>
    </xdr:from>
    <xdr:to>
      <xdr:col>7</xdr:col>
      <xdr:colOff>1133963</xdr:colOff>
      <xdr:row>10</xdr:row>
      <xdr:rowOff>1364010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32FFDCED-3741-475D-906E-64C04AF7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7865" y="8300356"/>
          <a:ext cx="925301" cy="421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162292</xdr:colOff>
      <xdr:row>10</xdr:row>
      <xdr:rowOff>765162</xdr:rowOff>
    </xdr:from>
    <xdr:to>
      <xdr:col>8</xdr:col>
      <xdr:colOff>1308380</xdr:colOff>
      <xdr:row>10</xdr:row>
      <xdr:rowOff>1335384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7B288C-A17F-4CC7-8CD3-558F033F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7072" y="8123486"/>
          <a:ext cx="1146088" cy="570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104670</xdr:colOff>
      <xdr:row>10</xdr:row>
      <xdr:rowOff>1390325</xdr:rowOff>
    </xdr:from>
    <xdr:to>
      <xdr:col>9</xdr:col>
      <xdr:colOff>1766785</xdr:colOff>
      <xdr:row>10</xdr:row>
      <xdr:rowOff>1890258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B8FF4DA0-B5CF-4772-A46D-4B914F7E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2060" y="8267166"/>
          <a:ext cx="1662115" cy="499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57151</xdr:colOff>
      <xdr:row>6</xdr:row>
      <xdr:rowOff>87923</xdr:rowOff>
    </xdr:from>
    <xdr:to>
      <xdr:col>3</xdr:col>
      <xdr:colOff>748444</xdr:colOff>
      <xdr:row>6</xdr:row>
      <xdr:rowOff>749450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A99CE88F-B789-4623-95A3-D1C2B407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2316" y="3301302"/>
          <a:ext cx="2449755" cy="661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3"/>
  <sheetViews>
    <sheetView tabSelected="1" view="pageBreakPreview" zoomScale="91" zoomScaleNormal="91" zoomScaleSheetLayoutView="91" workbookViewId="0">
      <selection activeCell="B7" sqref="B7:L7"/>
    </sheetView>
  </sheetViews>
  <sheetFormatPr defaultRowHeight="15" x14ac:dyDescent="0.25"/>
  <cols>
    <col min="1" max="1" width="38.28515625" customWidth="1"/>
    <col min="2" max="2" width="13.7109375" customWidth="1"/>
    <col min="3" max="3" width="12.7109375" customWidth="1"/>
    <col min="4" max="4" width="17" customWidth="1"/>
    <col min="5" max="5" width="17.140625" customWidth="1"/>
    <col min="6" max="6" width="17.42578125" customWidth="1"/>
    <col min="7" max="7" width="14" customWidth="1"/>
    <col min="8" max="8" width="18.7109375" customWidth="1"/>
    <col min="9" max="9" width="22.42578125" customWidth="1"/>
    <col min="10" max="10" width="28.140625" customWidth="1"/>
    <col min="11" max="11" width="18" customWidth="1"/>
    <col min="12" max="12" width="25.42578125" customWidth="1"/>
  </cols>
  <sheetData>
    <row r="2" spans="1:12" ht="33.75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39" customHeight="1" x14ac:dyDescent="0.25">
      <c r="A3" s="38" t="s">
        <v>29</v>
      </c>
      <c r="B3" s="39"/>
      <c r="C3" s="39"/>
      <c r="D3" s="39"/>
      <c r="E3" s="39"/>
      <c r="F3" s="39"/>
      <c r="G3" s="39"/>
      <c r="H3" s="39"/>
      <c r="I3" s="39"/>
      <c r="J3" s="39"/>
    </row>
    <row r="4" spans="1:12" ht="12" customHeight="1" x14ac:dyDescent="0.25"/>
    <row r="5" spans="1:12" ht="74.25" customHeight="1" x14ac:dyDescent="0.25">
      <c r="A5" s="1" t="s">
        <v>0</v>
      </c>
      <c r="B5" s="34" t="s">
        <v>38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79.5" customHeight="1" x14ac:dyDescent="0.25">
      <c r="A6" s="2" t="s">
        <v>1</v>
      </c>
      <c r="B6" s="35" t="s">
        <v>30</v>
      </c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67.5" customHeight="1" x14ac:dyDescent="0.25">
      <c r="A7" s="40" t="s">
        <v>2</v>
      </c>
      <c r="B7" s="35" t="s">
        <v>21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73.5" customHeight="1" x14ac:dyDescent="0.25">
      <c r="A8" s="41"/>
      <c r="B8" s="36" t="s">
        <v>14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2" ht="42.75" customHeight="1" x14ac:dyDescent="0.25">
      <c r="A9" s="42"/>
      <c r="B9" s="37" t="s">
        <v>36</v>
      </c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2" ht="75.75" customHeight="1" x14ac:dyDescent="0.25">
      <c r="A10" s="46" t="s">
        <v>5</v>
      </c>
      <c r="B10" s="47" t="s">
        <v>4</v>
      </c>
      <c r="C10" s="47" t="s">
        <v>6</v>
      </c>
      <c r="D10" s="17" t="s">
        <v>25</v>
      </c>
      <c r="E10" s="17" t="s">
        <v>26</v>
      </c>
      <c r="F10" s="17" t="s">
        <v>27</v>
      </c>
      <c r="G10" s="49" t="s">
        <v>8</v>
      </c>
      <c r="H10" s="49"/>
      <c r="I10" s="49"/>
      <c r="J10" s="6" t="s">
        <v>12</v>
      </c>
      <c r="K10" s="32" t="s">
        <v>31</v>
      </c>
      <c r="L10" s="32" t="s">
        <v>32</v>
      </c>
    </row>
    <row r="11" spans="1:12" ht="172.5" customHeight="1" x14ac:dyDescent="0.25">
      <c r="A11" s="46"/>
      <c r="B11" s="48"/>
      <c r="C11" s="48"/>
      <c r="D11" s="3" t="s">
        <v>7</v>
      </c>
      <c r="E11" s="3" t="s">
        <v>7</v>
      </c>
      <c r="F11" s="3" t="s">
        <v>7</v>
      </c>
      <c r="G11" s="3" t="s">
        <v>9</v>
      </c>
      <c r="H11" s="4" t="s">
        <v>10</v>
      </c>
      <c r="I11" s="4" t="s">
        <v>11</v>
      </c>
      <c r="J11" s="4" t="s">
        <v>23</v>
      </c>
      <c r="K11" s="33"/>
      <c r="L11" s="33"/>
    </row>
    <row r="12" spans="1:12" ht="31.5" x14ac:dyDescent="0.25">
      <c r="A12" s="8" t="s">
        <v>24</v>
      </c>
      <c r="B12" s="8" t="s">
        <v>20</v>
      </c>
      <c r="C12" s="14">
        <v>85</v>
      </c>
      <c r="D12" s="9">
        <v>487</v>
      </c>
      <c r="E12" s="9">
        <v>499</v>
      </c>
      <c r="F12" s="9">
        <v>635</v>
      </c>
      <c r="G12" s="19">
        <f>(D12+E12+F12)/3</f>
        <v>540.33000000000004</v>
      </c>
      <c r="H12" s="26">
        <f>ROUND(I12/G12*100,2)</f>
        <v>15.21</v>
      </c>
      <c r="I12" s="27">
        <f>ROUND(SQRT(((D12-G12)^2+(E12-G12)^2+(F12-G12)^2)/2),2)</f>
        <v>82.2</v>
      </c>
      <c r="J12" s="10">
        <f>G12*C12</f>
        <v>45928.05</v>
      </c>
      <c r="K12" s="20">
        <v>45928</v>
      </c>
      <c r="L12" s="30">
        <v>540.32939999999996</v>
      </c>
    </row>
    <row r="13" spans="1:12" ht="31.5" customHeight="1" x14ac:dyDescent="0.25">
      <c r="A13" s="11" t="s">
        <v>15</v>
      </c>
      <c r="B13" s="12"/>
      <c r="C13" s="12"/>
      <c r="D13" s="25" t="e">
        <f>#REF!*6</f>
        <v>#REF!</v>
      </c>
      <c r="E13" s="25">
        <v>34560</v>
      </c>
      <c r="F13" s="25">
        <v>30000</v>
      </c>
      <c r="G13" s="12"/>
      <c r="H13" s="12"/>
      <c r="I13" s="12"/>
      <c r="J13" s="20">
        <f>SUM(J12:J12)</f>
        <v>45928.05</v>
      </c>
      <c r="K13" s="29"/>
      <c r="L13" s="28"/>
    </row>
    <row r="14" spans="1:12" ht="31.5" customHeight="1" x14ac:dyDescent="0.25">
      <c r="A14" s="50" t="s">
        <v>33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</row>
    <row r="15" spans="1:12" ht="41.25" customHeight="1" x14ac:dyDescent="0.35">
      <c r="A15" s="21" t="s">
        <v>3</v>
      </c>
      <c r="C15" s="18" t="s">
        <v>28</v>
      </c>
      <c r="J15" s="22"/>
      <c r="L15" s="31"/>
    </row>
    <row r="16" spans="1:12" ht="21" customHeight="1" x14ac:dyDescent="0.25"/>
    <row r="17" spans="1:10" ht="33.75" customHeight="1" x14ac:dyDescent="0.25">
      <c r="A17" s="44" t="s">
        <v>19</v>
      </c>
      <c r="B17" s="44"/>
      <c r="C17" s="44"/>
      <c r="D17" s="44"/>
      <c r="E17" s="44"/>
      <c r="F17" s="44"/>
      <c r="G17" s="5"/>
      <c r="H17" t="s">
        <v>17</v>
      </c>
      <c r="I17" s="5" t="s">
        <v>18</v>
      </c>
    </row>
    <row r="18" spans="1:10" ht="46.5" customHeight="1" x14ac:dyDescent="0.25">
      <c r="A18" s="45" t="s">
        <v>34</v>
      </c>
      <c r="B18" s="45"/>
      <c r="C18" s="45"/>
      <c r="D18" s="45"/>
      <c r="E18" s="45"/>
      <c r="F18" s="45"/>
      <c r="G18" s="15"/>
      <c r="H18" s="24" t="s">
        <v>17</v>
      </c>
      <c r="I18" s="23" t="s">
        <v>22</v>
      </c>
      <c r="J18" s="16"/>
    </row>
    <row r="19" spans="1:10" s="7" customFormat="1" ht="23.25" customHeight="1" x14ac:dyDescent="0.25">
      <c r="A19" s="5" t="s">
        <v>16</v>
      </c>
      <c r="B19" s="5"/>
      <c r="C19" s="5"/>
      <c r="D19" s="5"/>
      <c r="E19" s="5"/>
      <c r="F19" s="5"/>
      <c r="G19"/>
      <c r="H19"/>
      <c r="I19"/>
      <c r="J19"/>
    </row>
    <row r="20" spans="1:10" ht="15.75" customHeight="1" x14ac:dyDescent="0.25">
      <c r="A20" s="44" t="s">
        <v>35</v>
      </c>
      <c r="B20" s="44"/>
      <c r="C20" s="44"/>
      <c r="D20" s="44"/>
      <c r="E20" s="44"/>
      <c r="F20" s="44"/>
      <c r="G20" s="5"/>
      <c r="H20" t="s">
        <v>17</v>
      </c>
      <c r="I20" s="5" t="s">
        <v>13</v>
      </c>
    </row>
    <row r="21" spans="1:10" ht="15.75" x14ac:dyDescent="0.25">
      <c r="A21" s="5"/>
    </row>
    <row r="22" spans="1:10" ht="15.75" x14ac:dyDescent="0.25">
      <c r="A22" s="5"/>
      <c r="B22" s="13"/>
      <c r="C22" s="13"/>
      <c r="D22" s="13"/>
      <c r="E22" s="13"/>
      <c r="F22" s="5"/>
    </row>
    <row r="23" spans="1:10" s="7" customFormat="1" ht="15.75" x14ac:dyDescent="0.25">
      <c r="A23" s="13"/>
      <c r="B23" s="5"/>
      <c r="C23" s="5"/>
      <c r="D23" s="5"/>
      <c r="E23" s="5"/>
      <c r="F23" s="5"/>
    </row>
  </sheetData>
  <mergeCells count="18">
    <mergeCell ref="A20:F20"/>
    <mergeCell ref="A10:A11"/>
    <mergeCell ref="B10:B11"/>
    <mergeCell ref="C10:C11"/>
    <mergeCell ref="G10:I10"/>
    <mergeCell ref="A14:L14"/>
    <mergeCell ref="A3:J3"/>
    <mergeCell ref="A7:A9"/>
    <mergeCell ref="A2:L2"/>
    <mergeCell ref="A17:F17"/>
    <mergeCell ref="A18:F18"/>
    <mergeCell ref="K10:K11"/>
    <mergeCell ref="L10:L11"/>
    <mergeCell ref="B5:L5"/>
    <mergeCell ref="B6:L6"/>
    <mergeCell ref="B7:L7"/>
    <mergeCell ref="B8:L8"/>
    <mergeCell ref="B9:L9"/>
  </mergeCells>
  <pageMargins left="0.51181102362204722" right="0.31496062992125984" top="0.35433070866141736" bottom="0.35433070866141736" header="0.31496062992125984" footer="0.31496062992125984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обучение</vt:lpstr>
      <vt:lpstr>Лист2</vt:lpstr>
      <vt:lpstr>Лист3</vt:lpstr>
      <vt:lpstr>обучение!Область_печати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2026-07-24T09:13:12Z</cp:lastPrinted>
  <dcterms:created xsi:type="dcterms:W3CDTF">2020-02-07T11:13:51Z</dcterms:created>
  <dcterms:modified xsi:type="dcterms:W3CDTF">2026-07-29T11:14:33Z</dcterms:modified>
</cp:coreProperties>
</file>