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5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I12" i="1"/>
  <c r="J9"/>
  <c r="H9"/>
  <c r="G9"/>
  <c r="I9" s="1"/>
  <c r="F9"/>
  <c r="J10"/>
  <c r="H10"/>
  <c r="G10"/>
  <c r="I10" s="1"/>
  <c r="F10"/>
  <c r="J8"/>
  <c r="H8"/>
  <c r="G8"/>
  <c r="I8" s="1"/>
  <c r="F8"/>
  <c r="G11" l="1"/>
  <c r="I11" s="1"/>
  <c r="F11" l="1"/>
  <c r="J11"/>
  <c r="H11" l="1"/>
</calcChain>
</file>

<file path=xl/sharedStrings.xml><?xml version="1.0" encoding="utf-8"?>
<sst xmlns="http://schemas.openxmlformats.org/spreadsheetml/2006/main" count="26" uniqueCount="23">
  <si>
    <t>НАИМЕНОВАНИЕ</t>
  </si>
  <si>
    <t>колич.</t>
  </si>
  <si>
    <t>1 ком</t>
  </si>
  <si>
    <t>2 ком</t>
  </si>
  <si>
    <t>3 ком</t>
  </si>
  <si>
    <t>коэф.вар.</t>
  </si>
  <si>
    <t>сред.</t>
  </si>
  <si>
    <t>сумма</t>
  </si>
  <si>
    <t>НМЦК</t>
  </si>
  <si>
    <t>V/n</t>
  </si>
  <si>
    <t>ОКПД 2</t>
  </si>
  <si>
    <t>Ограничения</t>
  </si>
  <si>
    <t>материал</t>
  </si>
  <si>
    <t>Обучение по программе  А</t>
  </si>
  <si>
    <t>Обучение по программе  Б</t>
  </si>
  <si>
    <t>Обучение по программе«Оказание первой помощи пострадавшим на производстве»</t>
  </si>
  <si>
    <t xml:space="preserve">          Оказание услуг по обучению работодателей и работников вопросам охраны труда для ФКУ ИК-6 УФСИН России по Смоленской области (аукцион)</t>
  </si>
  <si>
    <t xml:space="preserve">85.42.19.900 </t>
  </si>
  <si>
    <t>Обучение по использованию (применению) средств индивидуальной защиты</t>
  </si>
  <si>
    <t>В результате проведенного расчета Н(М)ЦК составила:</t>
  </si>
  <si>
    <t>рублей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</si>
  <si>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</si>
  <si>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r>
      <t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правилам.В соответствии с ч. 2 ст. 72 Бюджетного кодекса РФ государственные контракты заключаются и оплачиваются в пределах доведенных лимитов бюджетных обязательств. В связи с экономией бюджет средств, принято решение установить НМЦК исходя из наименьшего ценового предложения, а именно 23 400</t>
    </r>
    <r>
      <rPr>
        <b/>
        <sz val="10"/>
        <color indexed="8"/>
        <rFont val="Times New Roman"/>
        <family val="1"/>
        <charset val="204"/>
      </rPr>
      <t>,00</t>
    </r>
    <r>
      <rPr>
        <sz val="10"/>
        <color indexed="8"/>
        <rFont val="Times New Roman"/>
        <family val="1"/>
        <charset val="204"/>
      </rPr>
      <t xml:space="preserve"> рублей (Письмо Минэкономразвития России от 18.12.2015 № Д28и-3771 «О разъяснении рекомендаций по формированию НМЦК», письмо Минфина России от 08.09.2017 № 24-01-09/58179).
</t>
    </r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</si>
</sst>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"/>
  </numFmts>
  <fonts count="9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22272F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1" applyAlignment="1">
      <alignment horizontal="center" vertical="center"/>
    </xf>
    <xf numFmtId="0" fontId="2" fillId="2" borderId="1" xfId="1" applyFont="1" applyAlignment="1">
      <alignment horizontal="center" vertical="center"/>
    </xf>
    <xf numFmtId="0" fontId="2" fillId="2" borderId="1" xfId="1" applyFont="1" applyAlignment="1">
      <alignment horizontal="center" vertical="center" wrapText="1"/>
    </xf>
    <xf numFmtId="164" fontId="2" fillId="2" borderId="1" xfId="1" applyNumberFormat="1" applyFont="1" applyAlignment="1">
      <alignment horizontal="center" vertical="center"/>
    </xf>
    <xf numFmtId="165" fontId="2" fillId="2" borderId="1" xfId="1" applyNumberFormat="1" applyFont="1" applyAlignment="1">
      <alignment horizontal="center" vertical="center"/>
    </xf>
    <xf numFmtId="4" fontId="2" fillId="2" borderId="1" xfId="1" applyNumberFormat="1" applyFont="1" applyAlignment="1">
      <alignment horizontal="center" vertical="center"/>
    </xf>
    <xf numFmtId="4" fontId="1" fillId="2" borderId="1" xfId="1" applyNumberFormat="1" applyAlignment="1">
      <alignment horizontal="center" vertical="center"/>
    </xf>
    <xf numFmtId="3" fontId="2" fillId="2" borderId="1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2" applyAlignment="1" applyProtection="1"/>
    <xf numFmtId="2" fontId="6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0" fontId="1" fillId="2" borderId="1" xfId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vertical="top" wrapText="1"/>
    </xf>
  </cellXfs>
  <cellStyles count="3">
    <cellStyle name="Вывод" xfId="1" builtinId="21"/>
    <cellStyle name="Гиперссылка" xfId="2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</xdr:row>
      <xdr:rowOff>85725</xdr:rowOff>
    </xdr:from>
    <xdr:to>
      <xdr:col>9</xdr:col>
      <xdr:colOff>200811</xdr:colOff>
      <xdr:row>4</xdr:row>
      <xdr:rowOff>76200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14925" y="276225"/>
          <a:ext cx="2201061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A10" sqref="A10"/>
    </sheetView>
  </sheetViews>
  <sheetFormatPr defaultRowHeight="15"/>
  <cols>
    <col min="1" max="1" width="29.7109375" style="1" customWidth="1"/>
    <col min="2" max="7" width="9.140625" style="1"/>
    <col min="8" max="8" width="10.28515625" style="1" customWidth="1"/>
    <col min="9" max="9" width="10.7109375" style="1" customWidth="1"/>
    <col min="10" max="10" width="10.85546875" style="1" customWidth="1"/>
    <col min="11" max="11" width="14.7109375" style="1" customWidth="1"/>
    <col min="12" max="12" width="23.5703125" style="1" customWidth="1"/>
    <col min="13" max="16384" width="9.140625" style="1"/>
  </cols>
  <sheetData>
    <row r="1" spans="1:1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</row>
    <row r="6" spans="1:15">
      <c r="A6" s="16" t="s">
        <v>12</v>
      </c>
      <c r="B6" s="16"/>
      <c r="C6" s="16"/>
      <c r="D6" s="16"/>
      <c r="E6" s="16"/>
      <c r="F6" s="16"/>
      <c r="G6" s="16"/>
      <c r="H6" s="16"/>
      <c r="I6" s="16"/>
      <c r="J6" s="2"/>
      <c r="K6" s="2"/>
      <c r="L6" s="2"/>
    </row>
    <row r="7" spans="1:1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3" t="s">
        <v>10</v>
      </c>
      <c r="L7" s="3" t="s">
        <v>11</v>
      </c>
    </row>
    <row r="8" spans="1:15" ht="42.75" customHeight="1">
      <c r="A8" s="4" t="s">
        <v>13</v>
      </c>
      <c r="B8" s="3">
        <v>10</v>
      </c>
      <c r="C8" s="9">
        <v>585</v>
      </c>
      <c r="D8" s="9">
        <v>800</v>
      </c>
      <c r="E8" s="7">
        <v>750</v>
      </c>
      <c r="F8" s="5">
        <f xml:space="preserve"> STDEV(C8:E8)/AVERAGE(C8:E8)*100</f>
        <v>15.809263542611426</v>
      </c>
      <c r="G8" s="3">
        <f>ROUND((C8+D8+E8)/3,2)</f>
        <v>711.67</v>
      </c>
      <c r="H8" s="3">
        <f>C8+D8+E8</f>
        <v>2135</v>
      </c>
      <c r="I8" s="7">
        <f>G8*B8</f>
        <v>7116.7</v>
      </c>
      <c r="J8" s="6">
        <f>B8/3</f>
        <v>3.3333333333333335</v>
      </c>
      <c r="K8" s="3" t="s">
        <v>17</v>
      </c>
      <c r="L8" s="3">
        <v>1875</v>
      </c>
      <c r="M8" s="10"/>
    </row>
    <row r="9" spans="1:15">
      <c r="A9" s="4" t="s">
        <v>14</v>
      </c>
      <c r="B9" s="3">
        <v>10</v>
      </c>
      <c r="C9" s="9">
        <v>585</v>
      </c>
      <c r="D9" s="9">
        <v>800</v>
      </c>
      <c r="E9" s="7">
        <v>750</v>
      </c>
      <c r="F9" s="5">
        <f xml:space="preserve"> STDEV(C9:E9)/AVERAGE(C9:E9)*100</f>
        <v>15.809263542611426</v>
      </c>
      <c r="G9" s="3">
        <f>ROUND((C9+D9+E9)/3,2)</f>
        <v>711.67</v>
      </c>
      <c r="H9" s="3">
        <f>C9+D9+E9</f>
        <v>2135</v>
      </c>
      <c r="I9" s="7">
        <f>G9*B9</f>
        <v>7116.7</v>
      </c>
      <c r="J9" s="6">
        <f>B9/3</f>
        <v>3.3333333333333335</v>
      </c>
      <c r="K9" s="3" t="s">
        <v>17</v>
      </c>
      <c r="L9" s="3">
        <v>1875</v>
      </c>
    </row>
    <row r="10" spans="1:15" ht="45">
      <c r="A10" s="4" t="s">
        <v>18</v>
      </c>
      <c r="B10" s="3">
        <v>10</v>
      </c>
      <c r="C10" s="9">
        <v>585</v>
      </c>
      <c r="D10" s="9">
        <v>800</v>
      </c>
      <c r="E10" s="7">
        <v>750</v>
      </c>
      <c r="F10" s="5">
        <f xml:space="preserve"> STDEV(C10:E10)/AVERAGE(C10:E10)*100</f>
        <v>15.809263542611426</v>
      </c>
      <c r="G10" s="3">
        <f>ROUND((C10+D10+E10)/3,2)</f>
        <v>711.67</v>
      </c>
      <c r="H10" s="3">
        <f>C10+D10+E10</f>
        <v>2135</v>
      </c>
      <c r="I10" s="7">
        <f>G10*B10</f>
        <v>7116.7</v>
      </c>
      <c r="J10" s="6">
        <f>B10/3</f>
        <v>3.3333333333333335</v>
      </c>
      <c r="K10" s="3" t="s">
        <v>17</v>
      </c>
      <c r="L10" s="3">
        <v>1875</v>
      </c>
    </row>
    <row r="11" spans="1:15" ht="60">
      <c r="A11" s="4" t="s">
        <v>15</v>
      </c>
      <c r="B11" s="3">
        <v>10</v>
      </c>
      <c r="C11" s="9">
        <v>585</v>
      </c>
      <c r="D11" s="9">
        <v>800</v>
      </c>
      <c r="E11" s="7">
        <v>750</v>
      </c>
      <c r="F11" s="5">
        <f xml:space="preserve"> STDEV(C11:E11)/AVERAGE(C11:E11)*100</f>
        <v>15.809263542611426</v>
      </c>
      <c r="G11" s="3">
        <f>ROUND((C11+D11+E11)/3,2)</f>
        <v>711.67</v>
      </c>
      <c r="H11" s="3">
        <f>C11+D11+E11</f>
        <v>2135</v>
      </c>
      <c r="I11" s="7">
        <f>G11*B11</f>
        <v>7116.7</v>
      </c>
      <c r="J11" s="6">
        <f>B11/3</f>
        <v>3.3333333333333335</v>
      </c>
      <c r="K11" s="3" t="s">
        <v>17</v>
      </c>
      <c r="L11" s="3">
        <v>1875</v>
      </c>
    </row>
    <row r="12" spans="1:15">
      <c r="A12" s="2"/>
      <c r="B12" s="2"/>
      <c r="C12" s="2"/>
      <c r="D12" s="2"/>
      <c r="E12" s="2"/>
      <c r="F12" s="2"/>
      <c r="G12" s="2"/>
      <c r="H12" s="2"/>
      <c r="I12" s="8">
        <f>I11+I10+I8+I9</f>
        <v>28466.799999999999</v>
      </c>
      <c r="J12" s="2"/>
      <c r="K12" s="2"/>
      <c r="L12" s="2"/>
    </row>
    <row r="14" spans="1:15" ht="15.75">
      <c r="A14" s="17" t="s">
        <v>19</v>
      </c>
      <c r="B14" s="17"/>
      <c r="C14" s="17"/>
      <c r="D14" s="17"/>
      <c r="E14" s="17"/>
      <c r="F14" s="17"/>
      <c r="G14" s="17"/>
      <c r="H14" s="17"/>
      <c r="I14" s="14">
        <v>28466.799999999999</v>
      </c>
      <c r="J14" s="15" t="s">
        <v>20</v>
      </c>
      <c r="K14" s="15"/>
      <c r="L14" s="15"/>
      <c r="M14" s="15"/>
      <c r="N14" s="15"/>
      <c r="O14" s="14"/>
    </row>
    <row r="15" spans="1:15">
      <c r="A15" s="18" t="s">
        <v>21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06.5" customHeight="1">
      <c r="A16" s="19" t="s">
        <v>22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0:10">
      <c r="J17" s="13"/>
    </row>
  </sheetData>
  <mergeCells count="4">
    <mergeCell ref="A6:I6"/>
    <mergeCell ref="A14:H14"/>
    <mergeCell ref="A15:O15"/>
    <mergeCell ref="A16:O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2026-07-15T11:35:42Z</dcterms:modified>
</cp:coreProperties>
</file>