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120" yWindow="105" windowWidth="22710" windowHeight="99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Лист1!$A$3:$X$64</definedName>
    <definedName name="_xlnm.Print_Area" localSheetId="0">Лист1!$A$1:$W$67</definedName>
  </definedNames>
  <calcPr calcId="125725"/>
</workbook>
</file>

<file path=xl/calcChain.xml><?xml version="1.0" encoding="utf-8"?>
<calcChain xmlns="http://schemas.openxmlformats.org/spreadsheetml/2006/main">
  <c r="W58" i="1"/>
  <c r="W55"/>
  <c r="W51"/>
  <c r="W50"/>
  <c r="W33"/>
  <c r="W30"/>
  <c r="W29"/>
  <c r="W15"/>
  <c r="W57"/>
  <c r="W52"/>
  <c r="W35"/>
  <c r="W28"/>
  <c r="W63"/>
  <c r="W62"/>
  <c r="W61"/>
  <c r="W60"/>
  <c r="W59"/>
  <c r="W56"/>
  <c r="W54"/>
  <c r="W53"/>
  <c r="W49"/>
  <c r="W48"/>
  <c r="W47"/>
  <c r="W46"/>
  <c r="W45"/>
  <c r="W44"/>
  <c r="W43"/>
  <c r="W42"/>
  <c r="W41"/>
  <c r="W40"/>
  <c r="W39"/>
  <c r="W38"/>
  <c r="W37"/>
  <c r="W36"/>
  <c r="W34"/>
  <c r="W32"/>
  <c r="W31"/>
  <c r="W27"/>
  <c r="W26"/>
  <c r="W25"/>
  <c r="W24"/>
  <c r="W23"/>
  <c r="W22"/>
  <c r="W21"/>
  <c r="W20"/>
  <c r="W19"/>
  <c r="W18"/>
  <c r="W17"/>
  <c r="W16"/>
  <c r="W14"/>
  <c r="W13"/>
  <c r="W12"/>
  <c r="W11"/>
  <c r="W10"/>
  <c r="W9"/>
  <c r="W8"/>
  <c r="W7"/>
  <c r="W6"/>
  <c r="W5"/>
  <c r="W4"/>
  <c r="W64" l="1"/>
  <c r="B3"/>
  <c r="C3" s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</calcChain>
</file>

<file path=xl/sharedStrings.xml><?xml version="1.0" encoding="utf-8"?>
<sst xmlns="http://schemas.openxmlformats.org/spreadsheetml/2006/main" count="736" uniqueCount="198">
  <si>
    <t>№ п/п</t>
  </si>
  <si>
    <t>Тип ТС</t>
  </si>
  <si>
    <t>Категория ТС</t>
  </si>
  <si>
    <t>Марка, модель ТС</t>
  </si>
  <si>
    <t>Характеристики ТС</t>
  </si>
  <si>
    <t>Базовая ставка (руб.)</t>
  </si>
  <si>
    <t>Коэффициенты</t>
  </si>
  <si>
    <t>с</t>
  </si>
  <si>
    <t>по</t>
  </si>
  <si>
    <t>Год изготовления</t>
  </si>
  <si>
    <t>VIN</t>
  </si>
  <si>
    <t>Государственный регистрационный знак</t>
  </si>
  <si>
    <t>Мощность двигателя, л.с.</t>
  </si>
  <si>
    <t>Разрешенная максимальная масса, кг</t>
  </si>
  <si>
    <t>Кол-во пассажирских мест</t>
  </si>
  <si>
    <t>КТ</t>
  </si>
  <si>
    <t>КБМ</t>
  </si>
  <si>
    <t>КО</t>
  </si>
  <si>
    <t>КВС</t>
  </si>
  <si>
    <t>КМ</t>
  </si>
  <si>
    <t>КС</t>
  </si>
  <si>
    <t>Владелец ТС (Собственник ТС)</t>
  </si>
  <si>
    <t>Премия (руб.)</t>
  </si>
  <si>
    <t>Срок страхования</t>
  </si>
  <si>
    <t>ИТОГО:</t>
  </si>
  <si>
    <t>Место регистрации собственника</t>
  </si>
  <si>
    <t>Марка, модель ТС (для печати)</t>
  </si>
  <si>
    <t/>
  </si>
  <si>
    <t>Респ Крым</t>
  </si>
  <si>
    <t>Легковые автомобили (ТС категории В)</t>
  </si>
  <si>
    <t>B</t>
  </si>
  <si>
    <t>ВАЗ/Lada 2190/Granta</t>
  </si>
  <si>
    <t>XTA219040P0924592</t>
  </si>
  <si>
    <t>Н963ММ82</t>
  </si>
  <si>
    <t>0,76</t>
  </si>
  <si>
    <t>0,49</t>
  </si>
  <si>
    <t>1,97</t>
  </si>
  <si>
    <t>1,1</t>
  </si>
  <si>
    <t>ВАЗ/Lada Largus</t>
  </si>
  <si>
    <t>XTARS0Y5LE0846739</t>
  </si>
  <si>
    <t>К159МР82</t>
  </si>
  <si>
    <t>1,2</t>
  </si>
  <si>
    <t>ВАЗ/Lada 2131/Нива/Niva Legend</t>
  </si>
  <si>
    <t>XTA213100E0163925</t>
  </si>
  <si>
    <t>К976ОМ123</t>
  </si>
  <si>
    <t>XTA219060F0314043</t>
  </si>
  <si>
    <t>К980ОМ123</t>
  </si>
  <si>
    <t>XTA219060F0313939</t>
  </si>
  <si>
    <t>К981ОМ123</t>
  </si>
  <si>
    <t>XTA219060F0314066</t>
  </si>
  <si>
    <t>К983ОМ123</t>
  </si>
  <si>
    <t>XTA219060F0314165</t>
  </si>
  <si>
    <t>К984ОМ123</t>
  </si>
  <si>
    <t>XTA219060F0313946</t>
  </si>
  <si>
    <t>К985ОМ123</t>
  </si>
  <si>
    <t>XTA219060F0313906</t>
  </si>
  <si>
    <t>Е513ОН123</t>
  </si>
  <si>
    <t>XTA219060F0314058</t>
  </si>
  <si>
    <t>Е515ОН123</t>
  </si>
  <si>
    <t>Hyundai Solaris</t>
  </si>
  <si>
    <t>Z94K241CBLR192870</t>
  </si>
  <si>
    <t>К288ВР82</t>
  </si>
  <si>
    <t>1,4</t>
  </si>
  <si>
    <t>Автобусы (ТС категории Д)</t>
  </si>
  <si>
    <t>D</t>
  </si>
  <si>
    <t>ПАЗ Другая модель (автобус)</t>
  </si>
  <si>
    <t>32053</t>
  </si>
  <si>
    <t>X1M3205X0G0003315</t>
  </si>
  <si>
    <t>В374СО82</t>
  </si>
  <si>
    <t>0,83</t>
  </si>
  <si>
    <t>XTA213100F0167905</t>
  </si>
  <si>
    <t>К157МР82</t>
  </si>
  <si>
    <t>XTA219060F0314116</t>
  </si>
  <si>
    <t>Е519ОН123</t>
  </si>
  <si>
    <t>XTA219060F0314173</t>
  </si>
  <si>
    <t>Е521ОН123</t>
  </si>
  <si>
    <t>XTA219060F0314102</t>
  </si>
  <si>
    <t>Е522ОН123</t>
  </si>
  <si>
    <t>XTA219060F0314150</t>
  </si>
  <si>
    <t>Е523ОН123</t>
  </si>
  <si>
    <t>XTA213100F0168106</t>
  </si>
  <si>
    <t>Н879ОР123</t>
  </si>
  <si>
    <t>XTA213100E0166270</t>
  </si>
  <si>
    <t>Н895ОР123</t>
  </si>
  <si>
    <t>XTA213100F0168035</t>
  </si>
  <si>
    <t>Н897ОР123</t>
  </si>
  <si>
    <t>XTA213100E0163918</t>
  </si>
  <si>
    <t>Н901ОР123</t>
  </si>
  <si>
    <t>XTA213100E0166247</t>
  </si>
  <si>
    <t>Н907ОР123</t>
  </si>
  <si>
    <t>ГАЗ 2752</t>
  </si>
  <si>
    <t>X96275200F0785497</t>
  </si>
  <si>
    <t>К887МА82</t>
  </si>
  <si>
    <t>0,46</t>
  </si>
  <si>
    <t>Ford Другая модель (легковой)</t>
  </si>
  <si>
    <t>Transit 2327SL</t>
  </si>
  <si>
    <t>XUS2327SLG0000422</t>
  </si>
  <si>
    <t>К559ЕХ82</t>
  </si>
  <si>
    <t>Грузовые автомобили (ТС категории С)</t>
  </si>
  <si>
    <t>C</t>
  </si>
  <si>
    <t>КамАЗ Другая модель (грузовой)</t>
  </si>
  <si>
    <t>5350-42</t>
  </si>
  <si>
    <t>XS0233136F0000009</t>
  </si>
  <si>
    <t>К274ММ82</t>
  </si>
  <si>
    <t>ГАЗ Другая модель (автобус)</t>
  </si>
  <si>
    <t>А65R32</t>
  </si>
  <si>
    <t>X96A65R32K0872066</t>
  </si>
  <si>
    <t>К222АУ82</t>
  </si>
  <si>
    <t>ПАЗ-4234-04</t>
  </si>
  <si>
    <t>X1M4234C0G0000561</t>
  </si>
  <si>
    <t>Н795АВ82</t>
  </si>
  <si>
    <t>Volkswagen Transporter (категория B)</t>
  </si>
  <si>
    <t>X8929454A70AK5151</t>
  </si>
  <si>
    <t>М825ВМ07</t>
  </si>
  <si>
    <t>XTARS035LK1154873</t>
  </si>
  <si>
    <t>В937КМ82</t>
  </si>
  <si>
    <t>КамАЗ Другая модель (автобус)</t>
  </si>
  <si>
    <t>СБА-62 79781-02</t>
  </si>
  <si>
    <t>XVB797812A0000002</t>
  </si>
  <si>
    <t>Т241АТ06</t>
  </si>
  <si>
    <t>X8929454A70AK5156</t>
  </si>
  <si>
    <t>Р317РУ96</t>
  </si>
  <si>
    <t>ГАЗ 2330 Тигр</t>
  </si>
  <si>
    <t>XS0233136D0000024</t>
  </si>
  <si>
    <t>Н139СН82</t>
  </si>
  <si>
    <t>Toyota Land Cruiser 120 Prado</t>
  </si>
  <si>
    <t>RUTBU8FJ9E0011931</t>
  </si>
  <si>
    <t>А872УА82</t>
  </si>
  <si>
    <t>1,6</t>
  </si>
  <si>
    <t>Ford Focus</t>
  </si>
  <si>
    <t>Z6FMXXEEBMFD89508</t>
  </si>
  <si>
    <t>К279ОА82</t>
  </si>
  <si>
    <t>X9FPXXEEDPAA33992</t>
  </si>
  <si>
    <t>В294ОН82</t>
  </si>
  <si>
    <t>X9FKXXEEBKEB78962</t>
  </si>
  <si>
    <t>В296ОН82</t>
  </si>
  <si>
    <t>X9FMXXEEBMEY61911</t>
  </si>
  <si>
    <t>Х488ХН93</t>
  </si>
  <si>
    <t>XTAFS015LE0846428</t>
  </si>
  <si>
    <t>К156МР82</t>
  </si>
  <si>
    <t>Nissan X-Trail</t>
  </si>
  <si>
    <t>Z8NTANT31DS138603</t>
  </si>
  <si>
    <t>А307УМ82</t>
  </si>
  <si>
    <t>Nissan Teana</t>
  </si>
  <si>
    <t>Z8NBAUJ32CS033090</t>
  </si>
  <si>
    <t>К482КА777</t>
  </si>
  <si>
    <t>Toyota Camry</t>
  </si>
  <si>
    <t>XW7BN4HK70S107180</t>
  </si>
  <si>
    <t>А001СА82</t>
  </si>
  <si>
    <t>X96275200E0773591</t>
  </si>
  <si>
    <t>А084ТО82</t>
  </si>
  <si>
    <t>XW7BN4FK90S110942</t>
  </si>
  <si>
    <t>Е861УН777</t>
  </si>
  <si>
    <t>Volkswagen Caravelle (категория B)</t>
  </si>
  <si>
    <t>XW8ZZZ7HZFG001416</t>
  </si>
  <si>
    <t>А932УМ82</t>
  </si>
  <si>
    <t>XTARS0Y5LE0846778</t>
  </si>
  <si>
    <t>К161МР82</t>
  </si>
  <si>
    <t>Renault Duster</t>
  </si>
  <si>
    <t>X7LHSRDJN48852329</t>
  </si>
  <si>
    <t>А011УУ82</t>
  </si>
  <si>
    <t>Ford Transit (категория D)</t>
  </si>
  <si>
    <t>XUS222700C0003067</t>
  </si>
  <si>
    <t>У372УУ93</t>
  </si>
  <si>
    <t>2886-0000010-01</t>
  </si>
  <si>
    <t>X89288600N0EN8185</t>
  </si>
  <si>
    <t>Н730НК82</t>
  </si>
  <si>
    <t>Ford Transit (категория C)</t>
  </si>
  <si>
    <t>Н030МО50</t>
  </si>
  <si>
    <t>XTA219040R1047356</t>
  </si>
  <si>
    <t>Н719ТХ82</t>
  </si>
  <si>
    <t>89,76</t>
  </si>
  <si>
    <t>XTA219040R1047403</t>
  </si>
  <si>
    <t>Н680ТХ82</t>
  </si>
  <si>
    <t>-4234-04</t>
  </si>
  <si>
    <t>X1M4234E0RS000611</t>
  </si>
  <si>
    <t>168,91</t>
  </si>
  <si>
    <t>Mercedes-Benz S-Klasse</t>
  </si>
  <si>
    <t>WDB2201841A365397</t>
  </si>
  <si>
    <t>Н245АВ799</t>
  </si>
  <si>
    <t>-5350-42</t>
  </si>
  <si>
    <t>XTC535004D2439383</t>
  </si>
  <si>
    <t>С591ТЕ93</t>
  </si>
  <si>
    <t>32841-0000010-01</t>
  </si>
  <si>
    <t>XWX32841AF0002019</t>
  </si>
  <si>
    <t>В167УВ82</t>
  </si>
  <si>
    <t>JAECOO J7</t>
  </si>
  <si>
    <t>EDXDD21B6TG005375</t>
  </si>
  <si>
    <t>185,64</t>
  </si>
  <si>
    <t>EDXDD21B9TG005368</t>
  </si>
  <si>
    <t>EDXDD21B0TG005386</t>
  </si>
  <si>
    <t>EDXDD21B7TG005384</t>
  </si>
  <si>
    <t>EDXDD21B9TG005385</t>
  </si>
  <si>
    <t>УФСИН</t>
  </si>
  <si>
    <t xml:space="preserve">ФКУ УИИ УФСИН </t>
  </si>
  <si>
    <t>ФКУ ЦИТОВ УФСИН</t>
  </si>
  <si>
    <t xml:space="preserve">ФКУ СИЗО-2 УФСИН </t>
  </si>
  <si>
    <t xml:space="preserve">УФСИН 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</si>
</sst>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70C0"/>
      <name val="Arial"/>
      <family val="2"/>
      <charset val="204"/>
    </font>
    <font>
      <sz val="11"/>
      <color rgb="FF0070C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center" vertical="center" wrapText="1" shrinkToFit="1"/>
    </xf>
    <xf numFmtId="0" fontId="2" fillId="0" borderId="1" xfId="0" applyFont="1" applyBorder="1" applyAlignment="1">
      <alignment horizontal="center" wrapText="1" shrinkToFit="1"/>
    </xf>
    <xf numFmtId="0" fontId="1" fillId="0" borderId="0" xfId="0" applyFont="1" applyAlignment="1"/>
    <xf numFmtId="0" fontId="1" fillId="0" borderId="0" xfId="0" applyFont="1" applyAlignment="1">
      <alignment horizontal="right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textRotation="90" wrapText="1" shrinkToFit="1"/>
    </xf>
    <xf numFmtId="0" fontId="2" fillId="0" borderId="1" xfId="0" applyFont="1" applyBorder="1" applyAlignment="1">
      <alignment horizontal="center" vertical="center" textRotation="90" wrapText="1" shrinkToFit="1"/>
    </xf>
    <xf numFmtId="0" fontId="2" fillId="0" borderId="2" xfId="0" applyFont="1" applyBorder="1" applyAlignment="1">
      <alignment horizontal="center" wrapText="1" shrinkToFit="1"/>
    </xf>
    <xf numFmtId="0" fontId="2" fillId="0" borderId="3" xfId="0" applyFont="1" applyBorder="1" applyAlignment="1">
      <alignment horizontal="center" vertical="center" textRotation="90" wrapText="1" shrinkToFit="1"/>
    </xf>
    <xf numFmtId="0" fontId="2" fillId="0" borderId="3" xfId="0" applyFont="1" applyBorder="1" applyAlignment="1">
      <alignment horizontal="center" wrapText="1" shrinkToFit="1"/>
    </xf>
    <xf numFmtId="0" fontId="1" fillId="0" borderId="0" xfId="0" quotePrefix="1" applyFont="1" applyAlignment="1"/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1" fontId="2" fillId="0" borderId="1" xfId="0" applyNumberFormat="1" applyFont="1" applyBorder="1" applyAlignment="1">
      <alignment horizontal="center" vertical="center" wrapText="1" shrinkToFit="1"/>
    </xf>
    <xf numFmtId="14" fontId="2" fillId="0" borderId="1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 shrinkToFit="1"/>
    </xf>
    <xf numFmtId="1" fontId="2" fillId="0" borderId="2" xfId="0" applyNumberFormat="1" applyFont="1" applyBorder="1" applyAlignment="1">
      <alignment horizontal="center" vertical="center" wrapText="1" shrinkToFit="1"/>
    </xf>
    <xf numFmtId="164" fontId="2" fillId="0" borderId="3" xfId="0" applyNumberFormat="1" applyFont="1" applyBorder="1" applyAlignment="1">
      <alignment horizontal="center" vertical="center" wrapText="1" shrinkToFit="1"/>
    </xf>
    <xf numFmtId="164" fontId="2" fillId="0" borderId="1" xfId="0" applyNumberFormat="1" applyFont="1" applyBorder="1" applyAlignment="1">
      <alignment horizontal="center" vertical="center" wrapText="1" shrinkToFit="1"/>
    </xf>
    <xf numFmtId="2" fontId="3" fillId="0" borderId="4" xfId="0" applyNumberFormat="1" applyFont="1" applyBorder="1" applyAlignment="1">
      <alignment horizontal="center" vertical="center" wrapText="1" shrinkToFit="1"/>
    </xf>
    <xf numFmtId="2" fontId="4" fillId="0" borderId="1" xfId="0" applyNumberFormat="1" applyFont="1" applyBorder="1" applyAlignment="1">
      <alignment horizontal="center" vertical="center" wrapText="1" shrinkToFit="1"/>
    </xf>
    <xf numFmtId="14" fontId="1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textRotation="90" wrapText="1" shrinkToFit="1"/>
    </xf>
    <xf numFmtId="0" fontId="2" fillId="0" borderId="2" xfId="0" applyFont="1" applyBorder="1" applyAlignment="1">
      <alignment horizontal="right" vertical="center" wrapText="1" shrinkToFit="1"/>
    </xf>
    <xf numFmtId="0" fontId="2" fillId="0" borderId="6" xfId="0" applyFont="1" applyBorder="1" applyAlignment="1">
      <alignment horizontal="right" vertical="center" wrapText="1" shrinkToFit="1"/>
    </xf>
    <xf numFmtId="0" fontId="2" fillId="0" borderId="1" xfId="0" applyFont="1" applyBorder="1" applyAlignment="1">
      <alignment horizontal="center" vertical="center" textRotation="90" wrapText="1" shrinkToFit="1"/>
    </xf>
    <xf numFmtId="0" fontId="3" fillId="0" borderId="4" xfId="0" applyFont="1" applyBorder="1" applyAlignment="1">
      <alignment horizontal="center" vertical="center" textRotation="90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4"/>
  <sheetViews>
    <sheetView tabSelected="1" view="pageBreakPreview" zoomScale="70" zoomScaleNormal="100" zoomScaleSheetLayoutView="70" workbookViewId="0">
      <selection activeCell="L12" sqref="L12"/>
    </sheetView>
  </sheetViews>
  <sheetFormatPr defaultRowHeight="14.25"/>
  <cols>
    <col min="1" max="1" width="8.42578125" style="1" customWidth="1"/>
    <col min="2" max="2" width="15.42578125" style="1" customWidth="1"/>
    <col min="3" max="3" width="14" style="1" customWidth="1"/>
    <col min="4" max="4" width="21.7109375" style="1" customWidth="1"/>
    <col min="5" max="5" width="11.42578125" style="1" customWidth="1"/>
    <col min="6" max="6" width="22.28515625" style="1" customWidth="1"/>
    <col min="7" max="7" width="11.85546875" style="1" customWidth="1"/>
    <col min="8" max="8" width="19.42578125" style="1" customWidth="1"/>
    <col min="9" max="9" width="13.28515625" style="1" customWidth="1"/>
    <col min="10" max="10" width="7" style="1" customWidth="1"/>
    <col min="11" max="11" width="28.42578125" style="1" customWidth="1"/>
    <col min="12" max="12" width="15.5703125" style="1" customWidth="1"/>
    <col min="13" max="13" width="8.140625" style="1" customWidth="1"/>
    <col min="14" max="14" width="9.42578125" style="1" customWidth="1"/>
    <col min="15" max="15" width="8.140625" style="1" customWidth="1"/>
    <col min="16" max="16" width="8.85546875" style="1" customWidth="1"/>
    <col min="17" max="17" width="7.5703125" style="1" customWidth="1"/>
    <col min="18" max="18" width="5.5703125" style="1" customWidth="1"/>
    <col min="19" max="19" width="5.85546875" style="1" customWidth="1"/>
    <col min="20" max="20" width="5.42578125" style="1" customWidth="1"/>
    <col min="21" max="22" width="5.5703125" style="1" customWidth="1"/>
    <col min="23" max="23" width="13.140625" style="1" customWidth="1"/>
    <col min="24" max="16384" width="9.140625" style="1"/>
  </cols>
  <sheetData>
    <row r="1" spans="1:23" ht="15" customHeight="1">
      <c r="A1" s="25" t="s">
        <v>0</v>
      </c>
      <c r="B1" s="25" t="s">
        <v>23</v>
      </c>
      <c r="C1" s="25"/>
      <c r="D1" s="29" t="s">
        <v>21</v>
      </c>
      <c r="E1" s="29" t="s">
        <v>25</v>
      </c>
      <c r="F1" s="29" t="s">
        <v>1</v>
      </c>
      <c r="G1" s="29" t="s">
        <v>2</v>
      </c>
      <c r="H1" s="29" t="s">
        <v>3</v>
      </c>
      <c r="I1" s="29" t="s">
        <v>26</v>
      </c>
      <c r="J1" s="25" t="s">
        <v>4</v>
      </c>
      <c r="K1" s="25"/>
      <c r="L1" s="25"/>
      <c r="M1" s="25"/>
      <c r="N1" s="25"/>
      <c r="O1" s="25"/>
      <c r="P1" s="26" t="s">
        <v>5</v>
      </c>
      <c r="Q1" s="31" t="s">
        <v>6</v>
      </c>
      <c r="R1" s="32"/>
      <c r="S1" s="32"/>
      <c r="T1" s="32"/>
      <c r="U1" s="32"/>
      <c r="V1" s="32"/>
      <c r="W1" s="30" t="s">
        <v>22</v>
      </c>
    </row>
    <row r="2" spans="1:23" s="2" customFormat="1" ht="154.5">
      <c r="A2" s="25"/>
      <c r="B2" s="6" t="s">
        <v>7</v>
      </c>
      <c r="C2" s="6" t="s">
        <v>8</v>
      </c>
      <c r="D2" s="29"/>
      <c r="E2" s="29"/>
      <c r="F2" s="29"/>
      <c r="G2" s="29"/>
      <c r="H2" s="29"/>
      <c r="I2" s="29"/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26"/>
      <c r="Q2" s="10" t="s">
        <v>15</v>
      </c>
      <c r="R2" s="8" t="s">
        <v>16</v>
      </c>
      <c r="S2" s="8" t="s">
        <v>17</v>
      </c>
      <c r="T2" s="8" t="s">
        <v>18</v>
      </c>
      <c r="U2" s="8" t="s">
        <v>19</v>
      </c>
      <c r="V2" s="8" t="s">
        <v>20</v>
      </c>
      <c r="W2" s="30"/>
    </row>
    <row r="3" spans="1:23" ht="15">
      <c r="A3" s="3">
        <v>1</v>
      </c>
      <c r="B3" s="3">
        <f>A3+1</f>
        <v>2</v>
      </c>
      <c r="C3" s="3">
        <f t="shared" ref="C3:R3" si="0">B3+1</f>
        <v>3</v>
      </c>
      <c r="D3" s="3">
        <f t="shared" si="0"/>
        <v>4</v>
      </c>
      <c r="E3" s="3">
        <f t="shared" si="0"/>
        <v>5</v>
      </c>
      <c r="F3" s="3">
        <f t="shared" si="0"/>
        <v>6</v>
      </c>
      <c r="G3" s="3">
        <f t="shared" si="0"/>
        <v>7</v>
      </c>
      <c r="H3" s="3">
        <f t="shared" si="0"/>
        <v>8</v>
      </c>
      <c r="I3" s="3">
        <f t="shared" ref="I3:N3" si="1">H3+1</f>
        <v>9</v>
      </c>
      <c r="J3" s="3">
        <f t="shared" si="1"/>
        <v>10</v>
      </c>
      <c r="K3" s="3">
        <f t="shared" si="1"/>
        <v>11</v>
      </c>
      <c r="L3" s="3" t="e">
        <f>#REF!+1</f>
        <v>#REF!</v>
      </c>
      <c r="M3" s="3" t="e">
        <f t="shared" si="1"/>
        <v>#REF!</v>
      </c>
      <c r="N3" s="3" t="e">
        <f t="shared" si="1"/>
        <v>#REF!</v>
      </c>
      <c r="O3" s="3" t="e">
        <f t="shared" si="0"/>
        <v>#REF!</v>
      </c>
      <c r="P3" s="9" t="e">
        <f t="shared" si="0"/>
        <v>#REF!</v>
      </c>
      <c r="Q3" s="11" t="e">
        <f t="shared" si="0"/>
        <v>#REF!</v>
      </c>
      <c r="R3" s="3" t="e">
        <f t="shared" si="0"/>
        <v>#REF!</v>
      </c>
      <c r="S3" s="3" t="e">
        <f>#REF!+1</f>
        <v>#REF!</v>
      </c>
      <c r="T3" s="3" t="e">
        <f t="shared" ref="T3:V3" si="2">S3+1</f>
        <v>#REF!</v>
      </c>
      <c r="U3" s="9" t="e">
        <f t="shared" si="2"/>
        <v>#REF!</v>
      </c>
      <c r="V3" s="11" t="e">
        <f t="shared" si="2"/>
        <v>#REF!</v>
      </c>
      <c r="W3" s="3" t="e">
        <f>#REF!+1</f>
        <v>#REF!</v>
      </c>
    </row>
    <row r="4" spans="1:23" ht="45">
      <c r="A4" s="15">
        <v>1</v>
      </c>
      <c r="B4" s="16">
        <v>46327</v>
      </c>
      <c r="C4" s="16">
        <v>46691</v>
      </c>
      <c r="D4" s="14" t="s">
        <v>197</v>
      </c>
      <c r="E4" s="13" t="s">
        <v>28</v>
      </c>
      <c r="F4" s="13" t="s">
        <v>29</v>
      </c>
      <c r="G4" s="13" t="s">
        <v>30</v>
      </c>
      <c r="H4" s="13" t="s">
        <v>31</v>
      </c>
      <c r="I4" s="17" t="s">
        <v>27</v>
      </c>
      <c r="J4" s="13">
        <v>2023</v>
      </c>
      <c r="K4" s="13" t="s">
        <v>32</v>
      </c>
      <c r="L4" s="13" t="s">
        <v>33</v>
      </c>
      <c r="M4" s="13">
        <v>90</v>
      </c>
      <c r="N4" s="15">
        <v>0</v>
      </c>
      <c r="O4" s="15">
        <v>0</v>
      </c>
      <c r="P4" s="18">
        <v>1600</v>
      </c>
      <c r="Q4" s="19" t="s">
        <v>34</v>
      </c>
      <c r="R4" s="20" t="s">
        <v>35</v>
      </c>
      <c r="S4" s="20" t="s">
        <v>36</v>
      </c>
      <c r="T4" s="20">
        <v>1</v>
      </c>
      <c r="U4" s="20" t="s">
        <v>37</v>
      </c>
      <c r="V4" s="20">
        <v>1</v>
      </c>
      <c r="W4" s="21">
        <f>P4*Q4*R4*S4*T4*U4*V4</f>
        <v>1291.1852800000001</v>
      </c>
    </row>
    <row r="5" spans="1:23" ht="45">
      <c r="A5" s="15">
        <v>2</v>
      </c>
      <c r="B5" s="16">
        <v>46385</v>
      </c>
      <c r="C5" s="16">
        <v>46749</v>
      </c>
      <c r="D5" s="14" t="s">
        <v>197</v>
      </c>
      <c r="E5" s="13" t="s">
        <v>28</v>
      </c>
      <c r="F5" s="13" t="s">
        <v>29</v>
      </c>
      <c r="G5" s="13" t="s">
        <v>30</v>
      </c>
      <c r="H5" s="13" t="s">
        <v>38</v>
      </c>
      <c r="I5" s="17" t="s">
        <v>27</v>
      </c>
      <c r="J5" s="13">
        <v>2014</v>
      </c>
      <c r="K5" s="13" t="s">
        <v>39</v>
      </c>
      <c r="L5" s="13" t="s">
        <v>40</v>
      </c>
      <c r="M5" s="13">
        <v>105</v>
      </c>
      <c r="N5" s="15">
        <v>0</v>
      </c>
      <c r="O5" s="15">
        <v>0</v>
      </c>
      <c r="P5" s="18">
        <v>1600</v>
      </c>
      <c r="Q5" s="19" t="s">
        <v>34</v>
      </c>
      <c r="R5" s="20" t="s">
        <v>35</v>
      </c>
      <c r="S5" s="20" t="s">
        <v>36</v>
      </c>
      <c r="T5" s="20">
        <v>1</v>
      </c>
      <c r="U5" s="20" t="s">
        <v>41</v>
      </c>
      <c r="V5" s="20">
        <v>1</v>
      </c>
      <c r="W5" s="21">
        <f t="shared" ref="W5:W14" si="3">P5*Q5*R5*S5*T5*U5*V5</f>
        <v>1408.5657600000002</v>
      </c>
    </row>
    <row r="6" spans="1:23" ht="45">
      <c r="A6" s="15">
        <v>3</v>
      </c>
      <c r="B6" s="16">
        <v>46323</v>
      </c>
      <c r="C6" s="16">
        <v>46687</v>
      </c>
      <c r="D6" s="14" t="s">
        <v>194</v>
      </c>
      <c r="E6" s="13" t="s">
        <v>28</v>
      </c>
      <c r="F6" s="13" t="s">
        <v>29</v>
      </c>
      <c r="G6" s="13" t="s">
        <v>30</v>
      </c>
      <c r="H6" s="13" t="s">
        <v>42</v>
      </c>
      <c r="I6" s="17" t="s">
        <v>27</v>
      </c>
      <c r="J6" s="13">
        <v>2014</v>
      </c>
      <c r="K6" s="13" t="s">
        <v>43</v>
      </c>
      <c r="L6" s="13" t="s">
        <v>44</v>
      </c>
      <c r="M6" s="13">
        <v>83</v>
      </c>
      <c r="N6" s="15">
        <v>0</v>
      </c>
      <c r="O6" s="15">
        <v>0</v>
      </c>
      <c r="P6" s="18">
        <v>1600</v>
      </c>
      <c r="Q6" s="19" t="s">
        <v>34</v>
      </c>
      <c r="R6" s="20" t="s">
        <v>35</v>
      </c>
      <c r="S6" s="20" t="s">
        <v>36</v>
      </c>
      <c r="T6" s="20">
        <v>1</v>
      </c>
      <c r="U6" s="20" t="s">
        <v>37</v>
      </c>
      <c r="V6" s="20">
        <v>1</v>
      </c>
      <c r="W6" s="21">
        <f t="shared" si="3"/>
        <v>1291.1852800000001</v>
      </c>
    </row>
    <row r="7" spans="1:23" ht="45">
      <c r="A7" s="15">
        <v>4</v>
      </c>
      <c r="B7" s="16">
        <v>46332</v>
      </c>
      <c r="C7" s="16">
        <v>46696</v>
      </c>
      <c r="D7" s="14" t="s">
        <v>194</v>
      </c>
      <c r="E7" s="13" t="s">
        <v>28</v>
      </c>
      <c r="F7" s="13" t="s">
        <v>29</v>
      </c>
      <c r="G7" s="13" t="s">
        <v>30</v>
      </c>
      <c r="H7" s="13" t="s">
        <v>31</v>
      </c>
      <c r="I7" s="17" t="s">
        <v>27</v>
      </c>
      <c r="J7" s="13">
        <v>2014</v>
      </c>
      <c r="K7" s="13" t="s">
        <v>45</v>
      </c>
      <c r="L7" s="13" t="s">
        <v>46</v>
      </c>
      <c r="M7" s="13">
        <v>82</v>
      </c>
      <c r="N7" s="15">
        <v>0</v>
      </c>
      <c r="O7" s="15">
        <v>0</v>
      </c>
      <c r="P7" s="18">
        <v>1600</v>
      </c>
      <c r="Q7" s="19" t="s">
        <v>34</v>
      </c>
      <c r="R7" s="20" t="s">
        <v>35</v>
      </c>
      <c r="S7" s="20" t="s">
        <v>36</v>
      </c>
      <c r="T7" s="20">
        <v>1</v>
      </c>
      <c r="U7" s="20" t="s">
        <v>37</v>
      </c>
      <c r="V7" s="20">
        <v>1</v>
      </c>
      <c r="W7" s="21">
        <f t="shared" si="3"/>
        <v>1291.1852800000001</v>
      </c>
    </row>
    <row r="8" spans="1:23" ht="45">
      <c r="A8" s="15">
        <v>5</v>
      </c>
      <c r="B8" s="16">
        <v>46323</v>
      </c>
      <c r="C8" s="16">
        <v>46687</v>
      </c>
      <c r="D8" s="14" t="s">
        <v>194</v>
      </c>
      <c r="E8" s="13" t="s">
        <v>28</v>
      </c>
      <c r="F8" s="13" t="s">
        <v>29</v>
      </c>
      <c r="G8" s="13" t="s">
        <v>30</v>
      </c>
      <c r="H8" s="13" t="s">
        <v>31</v>
      </c>
      <c r="I8" s="17" t="s">
        <v>27</v>
      </c>
      <c r="J8" s="13">
        <v>2014</v>
      </c>
      <c r="K8" s="13" t="s">
        <v>47</v>
      </c>
      <c r="L8" s="13" t="s">
        <v>48</v>
      </c>
      <c r="M8" s="13">
        <v>82</v>
      </c>
      <c r="N8" s="15">
        <v>0</v>
      </c>
      <c r="O8" s="15">
        <v>0</v>
      </c>
      <c r="P8" s="18">
        <v>1600</v>
      </c>
      <c r="Q8" s="19" t="s">
        <v>34</v>
      </c>
      <c r="R8" s="20" t="s">
        <v>35</v>
      </c>
      <c r="S8" s="20" t="s">
        <v>36</v>
      </c>
      <c r="T8" s="20">
        <v>1</v>
      </c>
      <c r="U8" s="20" t="s">
        <v>37</v>
      </c>
      <c r="V8" s="20">
        <v>1</v>
      </c>
      <c r="W8" s="21">
        <f t="shared" si="3"/>
        <v>1291.1852800000001</v>
      </c>
    </row>
    <row r="9" spans="1:23" ht="45">
      <c r="A9" s="15">
        <v>6</v>
      </c>
      <c r="B9" s="16">
        <v>46331</v>
      </c>
      <c r="C9" s="16">
        <v>46695</v>
      </c>
      <c r="D9" s="14" t="s">
        <v>194</v>
      </c>
      <c r="E9" s="13" t="s">
        <v>28</v>
      </c>
      <c r="F9" s="13" t="s">
        <v>29</v>
      </c>
      <c r="G9" s="13" t="s">
        <v>30</v>
      </c>
      <c r="H9" s="13" t="s">
        <v>31</v>
      </c>
      <c r="I9" s="17" t="s">
        <v>27</v>
      </c>
      <c r="J9" s="13">
        <v>2014</v>
      </c>
      <c r="K9" s="13" t="s">
        <v>49</v>
      </c>
      <c r="L9" s="13" t="s">
        <v>50</v>
      </c>
      <c r="M9" s="13">
        <v>82</v>
      </c>
      <c r="N9" s="15">
        <v>0</v>
      </c>
      <c r="O9" s="15">
        <v>0</v>
      </c>
      <c r="P9" s="18">
        <v>1600</v>
      </c>
      <c r="Q9" s="19" t="s">
        <v>34</v>
      </c>
      <c r="R9" s="20" t="s">
        <v>35</v>
      </c>
      <c r="S9" s="20" t="s">
        <v>36</v>
      </c>
      <c r="T9" s="20">
        <v>1</v>
      </c>
      <c r="U9" s="20" t="s">
        <v>37</v>
      </c>
      <c r="V9" s="20">
        <v>1</v>
      </c>
      <c r="W9" s="21">
        <f t="shared" si="3"/>
        <v>1291.1852800000001</v>
      </c>
    </row>
    <row r="10" spans="1:23" ht="45">
      <c r="A10" s="15">
        <v>7</v>
      </c>
      <c r="B10" s="16">
        <v>46331</v>
      </c>
      <c r="C10" s="16">
        <v>46695</v>
      </c>
      <c r="D10" s="14" t="s">
        <v>194</v>
      </c>
      <c r="E10" s="13" t="s">
        <v>28</v>
      </c>
      <c r="F10" s="13" t="s">
        <v>29</v>
      </c>
      <c r="G10" s="13" t="s">
        <v>30</v>
      </c>
      <c r="H10" s="13" t="s">
        <v>31</v>
      </c>
      <c r="I10" s="17" t="s">
        <v>27</v>
      </c>
      <c r="J10" s="13">
        <v>2014</v>
      </c>
      <c r="K10" s="13" t="s">
        <v>51</v>
      </c>
      <c r="L10" s="13" t="s">
        <v>52</v>
      </c>
      <c r="M10" s="13">
        <v>82</v>
      </c>
      <c r="N10" s="15">
        <v>0</v>
      </c>
      <c r="O10" s="15">
        <v>0</v>
      </c>
      <c r="P10" s="18">
        <v>1600</v>
      </c>
      <c r="Q10" s="19" t="s">
        <v>34</v>
      </c>
      <c r="R10" s="20" t="s">
        <v>35</v>
      </c>
      <c r="S10" s="20" t="s">
        <v>36</v>
      </c>
      <c r="T10" s="20">
        <v>1</v>
      </c>
      <c r="U10" s="20" t="s">
        <v>37</v>
      </c>
      <c r="V10" s="20">
        <v>1</v>
      </c>
      <c r="W10" s="21">
        <f t="shared" si="3"/>
        <v>1291.1852800000001</v>
      </c>
    </row>
    <row r="11" spans="1:23" ht="45">
      <c r="A11" s="15">
        <v>8</v>
      </c>
      <c r="B11" s="16">
        <v>46331</v>
      </c>
      <c r="C11" s="16">
        <v>46695</v>
      </c>
      <c r="D11" s="14" t="s">
        <v>194</v>
      </c>
      <c r="E11" s="13" t="s">
        <v>28</v>
      </c>
      <c r="F11" s="13" t="s">
        <v>29</v>
      </c>
      <c r="G11" s="13" t="s">
        <v>30</v>
      </c>
      <c r="H11" s="13" t="s">
        <v>31</v>
      </c>
      <c r="I11" s="17" t="s">
        <v>27</v>
      </c>
      <c r="J11" s="13">
        <v>2014</v>
      </c>
      <c r="K11" s="13" t="s">
        <v>53</v>
      </c>
      <c r="L11" s="13" t="s">
        <v>54</v>
      </c>
      <c r="M11" s="13">
        <v>82</v>
      </c>
      <c r="N11" s="15">
        <v>0</v>
      </c>
      <c r="O11" s="15">
        <v>0</v>
      </c>
      <c r="P11" s="18">
        <v>1600</v>
      </c>
      <c r="Q11" s="19" t="s">
        <v>34</v>
      </c>
      <c r="R11" s="20" t="s">
        <v>35</v>
      </c>
      <c r="S11" s="20" t="s">
        <v>36</v>
      </c>
      <c r="T11" s="20">
        <v>1</v>
      </c>
      <c r="U11" s="20" t="s">
        <v>37</v>
      </c>
      <c r="V11" s="20">
        <v>1</v>
      </c>
      <c r="W11" s="21">
        <f t="shared" si="3"/>
        <v>1291.1852800000001</v>
      </c>
    </row>
    <row r="12" spans="1:23" ht="45">
      <c r="A12" s="15">
        <v>9</v>
      </c>
      <c r="B12" s="16">
        <v>46344</v>
      </c>
      <c r="C12" s="16">
        <v>46708</v>
      </c>
      <c r="D12" s="14" t="s">
        <v>194</v>
      </c>
      <c r="E12" s="13" t="s">
        <v>28</v>
      </c>
      <c r="F12" s="13" t="s">
        <v>29</v>
      </c>
      <c r="G12" s="13" t="s">
        <v>30</v>
      </c>
      <c r="H12" s="13" t="s">
        <v>31</v>
      </c>
      <c r="I12" s="17" t="s">
        <v>27</v>
      </c>
      <c r="J12" s="13">
        <v>2014</v>
      </c>
      <c r="K12" s="13" t="s">
        <v>55</v>
      </c>
      <c r="L12" s="13" t="s">
        <v>56</v>
      </c>
      <c r="M12" s="13">
        <v>82</v>
      </c>
      <c r="N12" s="15">
        <v>0</v>
      </c>
      <c r="O12" s="15">
        <v>0</v>
      </c>
      <c r="P12" s="18">
        <v>1600</v>
      </c>
      <c r="Q12" s="19" t="s">
        <v>34</v>
      </c>
      <c r="R12" s="20" t="s">
        <v>35</v>
      </c>
      <c r="S12" s="20" t="s">
        <v>36</v>
      </c>
      <c r="T12" s="20">
        <v>1</v>
      </c>
      <c r="U12" s="20" t="s">
        <v>37</v>
      </c>
      <c r="V12" s="20">
        <v>1</v>
      </c>
      <c r="W12" s="21">
        <f t="shared" si="3"/>
        <v>1291.1852800000001</v>
      </c>
    </row>
    <row r="13" spans="1:23" ht="45">
      <c r="A13" s="15">
        <v>10</v>
      </c>
      <c r="B13" s="16">
        <v>46331</v>
      </c>
      <c r="C13" s="16">
        <v>46695</v>
      </c>
      <c r="D13" s="14" t="s">
        <v>194</v>
      </c>
      <c r="E13" s="13" t="s">
        <v>28</v>
      </c>
      <c r="F13" s="13" t="s">
        <v>29</v>
      </c>
      <c r="G13" s="13" t="s">
        <v>30</v>
      </c>
      <c r="H13" s="13" t="s">
        <v>31</v>
      </c>
      <c r="I13" s="17" t="s">
        <v>27</v>
      </c>
      <c r="J13" s="13">
        <v>2014</v>
      </c>
      <c r="K13" s="13" t="s">
        <v>57</v>
      </c>
      <c r="L13" s="13" t="s">
        <v>58</v>
      </c>
      <c r="M13" s="13">
        <v>82</v>
      </c>
      <c r="N13" s="15">
        <v>0</v>
      </c>
      <c r="O13" s="15">
        <v>0</v>
      </c>
      <c r="P13" s="18">
        <v>1600</v>
      </c>
      <c r="Q13" s="19" t="s">
        <v>34</v>
      </c>
      <c r="R13" s="20" t="s">
        <v>35</v>
      </c>
      <c r="S13" s="20" t="s">
        <v>36</v>
      </c>
      <c r="T13" s="20">
        <v>1</v>
      </c>
      <c r="U13" s="20" t="s">
        <v>37</v>
      </c>
      <c r="V13" s="20">
        <v>1</v>
      </c>
      <c r="W13" s="21">
        <f t="shared" si="3"/>
        <v>1291.1852800000001</v>
      </c>
    </row>
    <row r="14" spans="1:23" ht="45">
      <c r="A14" s="15">
        <v>11</v>
      </c>
      <c r="B14" s="16">
        <v>46211</v>
      </c>
      <c r="C14" s="16">
        <v>46575</v>
      </c>
      <c r="D14" s="14" t="s">
        <v>197</v>
      </c>
      <c r="E14" s="13" t="s">
        <v>28</v>
      </c>
      <c r="F14" s="13" t="s">
        <v>29</v>
      </c>
      <c r="G14" s="13" t="s">
        <v>30</v>
      </c>
      <c r="H14" s="13" t="s">
        <v>59</v>
      </c>
      <c r="I14" s="17" t="s">
        <v>27</v>
      </c>
      <c r="J14" s="13">
        <v>2019</v>
      </c>
      <c r="K14" s="13" t="s">
        <v>60</v>
      </c>
      <c r="L14" s="13" t="s">
        <v>61</v>
      </c>
      <c r="M14" s="13">
        <v>123</v>
      </c>
      <c r="N14" s="15">
        <v>0</v>
      </c>
      <c r="O14" s="15">
        <v>0</v>
      </c>
      <c r="P14" s="18">
        <v>1600</v>
      </c>
      <c r="Q14" s="19" t="s">
        <v>34</v>
      </c>
      <c r="R14" s="20" t="s">
        <v>35</v>
      </c>
      <c r="S14" s="20" t="s">
        <v>36</v>
      </c>
      <c r="T14" s="20">
        <v>1</v>
      </c>
      <c r="U14" s="20" t="s">
        <v>62</v>
      </c>
      <c r="V14" s="20">
        <v>1</v>
      </c>
      <c r="W14" s="21">
        <f t="shared" si="3"/>
        <v>1643.32672</v>
      </c>
    </row>
    <row r="15" spans="1:23" ht="45">
      <c r="A15" s="15">
        <v>12</v>
      </c>
      <c r="B15" s="16">
        <v>46200</v>
      </c>
      <c r="C15" s="16">
        <v>46564</v>
      </c>
      <c r="D15" s="14" t="s">
        <v>196</v>
      </c>
      <c r="E15" s="13" t="s">
        <v>28</v>
      </c>
      <c r="F15" s="13" t="s">
        <v>63</v>
      </c>
      <c r="G15" s="13" t="s">
        <v>64</v>
      </c>
      <c r="H15" s="13" t="s">
        <v>65</v>
      </c>
      <c r="I15" s="17" t="s">
        <v>66</v>
      </c>
      <c r="J15" s="13">
        <v>2018</v>
      </c>
      <c r="K15" s="13" t="s">
        <v>67</v>
      </c>
      <c r="L15" s="13" t="s">
        <v>68</v>
      </c>
      <c r="M15" s="13">
        <v>65</v>
      </c>
      <c r="N15" s="15">
        <v>0</v>
      </c>
      <c r="O15" s="15">
        <v>23</v>
      </c>
      <c r="P15" s="18">
        <v>2100</v>
      </c>
      <c r="Q15" s="19" t="s">
        <v>34</v>
      </c>
      <c r="R15" s="20" t="s">
        <v>69</v>
      </c>
      <c r="S15" s="20" t="s">
        <v>36</v>
      </c>
      <c r="T15" s="20">
        <v>1</v>
      </c>
      <c r="U15" s="20"/>
      <c r="V15" s="20">
        <v>1</v>
      </c>
      <c r="W15" s="21">
        <f>P15*Q15*R15*S15*T15*V15</f>
        <v>2609.6195999999995</v>
      </c>
    </row>
    <row r="16" spans="1:23" ht="45">
      <c r="A16" s="15">
        <v>13</v>
      </c>
      <c r="B16" s="16">
        <v>46234</v>
      </c>
      <c r="C16" s="16">
        <v>46598</v>
      </c>
      <c r="D16" s="14" t="s">
        <v>196</v>
      </c>
      <c r="E16" s="13" t="s">
        <v>28</v>
      </c>
      <c r="F16" s="13" t="s">
        <v>29</v>
      </c>
      <c r="G16" s="13" t="s">
        <v>30</v>
      </c>
      <c r="H16" s="13" t="s">
        <v>42</v>
      </c>
      <c r="I16" s="17" t="s">
        <v>27</v>
      </c>
      <c r="J16" s="13">
        <v>2014</v>
      </c>
      <c r="K16" s="13" t="s">
        <v>70</v>
      </c>
      <c r="L16" s="13" t="s">
        <v>71</v>
      </c>
      <c r="M16" s="13">
        <v>83</v>
      </c>
      <c r="N16" s="15">
        <v>0</v>
      </c>
      <c r="O16" s="15">
        <v>0</v>
      </c>
      <c r="P16" s="18">
        <v>1600</v>
      </c>
      <c r="Q16" s="19" t="s">
        <v>34</v>
      </c>
      <c r="R16" s="20" t="s">
        <v>69</v>
      </c>
      <c r="S16" s="20" t="s">
        <v>36</v>
      </c>
      <c r="T16" s="20">
        <v>1</v>
      </c>
      <c r="U16" s="20" t="s">
        <v>37</v>
      </c>
      <c r="V16" s="20">
        <v>1</v>
      </c>
      <c r="W16" s="21">
        <f t="shared" ref="W16:W27" si="4">P16*Q16*R16*S16*T16*U16*V16</f>
        <v>2187.1097600000003</v>
      </c>
    </row>
    <row r="17" spans="1:23" ht="45">
      <c r="A17" s="15">
        <v>14</v>
      </c>
      <c r="B17" s="16">
        <v>46344</v>
      </c>
      <c r="C17" s="16">
        <v>46708</v>
      </c>
      <c r="D17" s="14" t="s">
        <v>194</v>
      </c>
      <c r="E17" s="13" t="s">
        <v>28</v>
      </c>
      <c r="F17" s="13" t="s">
        <v>29</v>
      </c>
      <c r="G17" s="13" t="s">
        <v>30</v>
      </c>
      <c r="H17" s="13" t="s">
        <v>31</v>
      </c>
      <c r="I17" s="17" t="s">
        <v>27</v>
      </c>
      <c r="J17" s="13">
        <v>2014</v>
      </c>
      <c r="K17" s="13" t="s">
        <v>72</v>
      </c>
      <c r="L17" s="13" t="s">
        <v>73</v>
      </c>
      <c r="M17" s="13">
        <v>82</v>
      </c>
      <c r="N17" s="15">
        <v>0</v>
      </c>
      <c r="O17" s="15">
        <v>0</v>
      </c>
      <c r="P17" s="18">
        <v>1600</v>
      </c>
      <c r="Q17" s="19" t="s">
        <v>34</v>
      </c>
      <c r="R17" s="20" t="s">
        <v>35</v>
      </c>
      <c r="S17" s="20" t="s">
        <v>36</v>
      </c>
      <c r="T17" s="20">
        <v>1</v>
      </c>
      <c r="U17" s="20" t="s">
        <v>37</v>
      </c>
      <c r="V17" s="20">
        <v>1</v>
      </c>
      <c r="W17" s="21">
        <f t="shared" si="4"/>
        <v>1291.1852800000001</v>
      </c>
    </row>
    <row r="18" spans="1:23" ht="45">
      <c r="A18" s="15">
        <v>15</v>
      </c>
      <c r="B18" s="16">
        <v>46344</v>
      </c>
      <c r="C18" s="16">
        <v>46708</v>
      </c>
      <c r="D18" s="14" t="s">
        <v>194</v>
      </c>
      <c r="E18" s="13" t="s">
        <v>28</v>
      </c>
      <c r="F18" s="13" t="s">
        <v>29</v>
      </c>
      <c r="G18" s="13" t="s">
        <v>30</v>
      </c>
      <c r="H18" s="13" t="s">
        <v>31</v>
      </c>
      <c r="I18" s="17" t="s">
        <v>27</v>
      </c>
      <c r="J18" s="13">
        <v>2014</v>
      </c>
      <c r="K18" s="13" t="s">
        <v>74</v>
      </c>
      <c r="L18" s="13" t="s">
        <v>75</v>
      </c>
      <c r="M18" s="13">
        <v>82</v>
      </c>
      <c r="N18" s="15">
        <v>0</v>
      </c>
      <c r="O18" s="15">
        <v>0</v>
      </c>
      <c r="P18" s="18">
        <v>1600</v>
      </c>
      <c r="Q18" s="19" t="s">
        <v>34</v>
      </c>
      <c r="R18" s="20" t="s">
        <v>35</v>
      </c>
      <c r="S18" s="20" t="s">
        <v>36</v>
      </c>
      <c r="T18" s="20">
        <v>1</v>
      </c>
      <c r="U18" s="20" t="s">
        <v>37</v>
      </c>
      <c r="V18" s="20">
        <v>1</v>
      </c>
      <c r="W18" s="21">
        <f t="shared" si="4"/>
        <v>1291.1852800000001</v>
      </c>
    </row>
    <row r="19" spans="1:23" ht="45">
      <c r="A19" s="15">
        <v>16</v>
      </c>
      <c r="B19" s="16">
        <v>46344</v>
      </c>
      <c r="C19" s="16">
        <v>46708</v>
      </c>
      <c r="D19" s="14" t="s">
        <v>194</v>
      </c>
      <c r="E19" s="13" t="s">
        <v>28</v>
      </c>
      <c r="F19" s="13" t="s">
        <v>29</v>
      </c>
      <c r="G19" s="13" t="s">
        <v>30</v>
      </c>
      <c r="H19" s="13" t="s">
        <v>31</v>
      </c>
      <c r="I19" s="17" t="s">
        <v>27</v>
      </c>
      <c r="J19" s="13">
        <v>2014</v>
      </c>
      <c r="K19" s="13" t="s">
        <v>76</v>
      </c>
      <c r="L19" s="13" t="s">
        <v>77</v>
      </c>
      <c r="M19" s="13">
        <v>82</v>
      </c>
      <c r="N19" s="15">
        <v>0</v>
      </c>
      <c r="O19" s="15">
        <v>0</v>
      </c>
      <c r="P19" s="18">
        <v>1600</v>
      </c>
      <c r="Q19" s="19" t="s">
        <v>34</v>
      </c>
      <c r="R19" s="20" t="s">
        <v>35</v>
      </c>
      <c r="S19" s="20" t="s">
        <v>36</v>
      </c>
      <c r="T19" s="20">
        <v>1</v>
      </c>
      <c r="U19" s="20" t="s">
        <v>37</v>
      </c>
      <c r="V19" s="20">
        <v>1</v>
      </c>
      <c r="W19" s="21">
        <f t="shared" si="4"/>
        <v>1291.1852800000001</v>
      </c>
    </row>
    <row r="20" spans="1:23" ht="45">
      <c r="A20" s="15">
        <v>17</v>
      </c>
      <c r="B20" s="16">
        <v>46344</v>
      </c>
      <c r="C20" s="16">
        <v>46708</v>
      </c>
      <c r="D20" s="14" t="s">
        <v>194</v>
      </c>
      <c r="E20" s="13" t="s">
        <v>28</v>
      </c>
      <c r="F20" s="13" t="s">
        <v>29</v>
      </c>
      <c r="G20" s="13" t="s">
        <v>30</v>
      </c>
      <c r="H20" s="13" t="s">
        <v>31</v>
      </c>
      <c r="I20" s="17" t="s">
        <v>27</v>
      </c>
      <c r="J20" s="13">
        <v>2014</v>
      </c>
      <c r="K20" s="13" t="s">
        <v>78</v>
      </c>
      <c r="L20" s="13" t="s">
        <v>79</v>
      </c>
      <c r="M20" s="13">
        <v>82</v>
      </c>
      <c r="N20" s="15">
        <v>0</v>
      </c>
      <c r="O20" s="15">
        <v>0</v>
      </c>
      <c r="P20" s="18">
        <v>1600</v>
      </c>
      <c r="Q20" s="19" t="s">
        <v>34</v>
      </c>
      <c r="R20" s="20" t="s">
        <v>35</v>
      </c>
      <c r="S20" s="20" t="s">
        <v>36</v>
      </c>
      <c r="T20" s="20">
        <v>1</v>
      </c>
      <c r="U20" s="20" t="s">
        <v>37</v>
      </c>
      <c r="V20" s="20">
        <v>1</v>
      </c>
      <c r="W20" s="21">
        <f t="shared" si="4"/>
        <v>1291.1852800000001</v>
      </c>
    </row>
    <row r="21" spans="1:23" ht="45">
      <c r="A21" s="15">
        <v>18</v>
      </c>
      <c r="B21" s="16">
        <v>46369</v>
      </c>
      <c r="C21" s="16">
        <v>46733</v>
      </c>
      <c r="D21" s="14" t="s">
        <v>194</v>
      </c>
      <c r="E21" s="13" t="s">
        <v>28</v>
      </c>
      <c r="F21" s="13" t="s">
        <v>29</v>
      </c>
      <c r="G21" s="13" t="s">
        <v>30</v>
      </c>
      <c r="H21" s="13" t="s">
        <v>42</v>
      </c>
      <c r="I21" s="17" t="s">
        <v>27</v>
      </c>
      <c r="J21" s="13">
        <v>2014</v>
      </c>
      <c r="K21" s="13" t="s">
        <v>80</v>
      </c>
      <c r="L21" s="13" t="s">
        <v>81</v>
      </c>
      <c r="M21" s="13">
        <v>83</v>
      </c>
      <c r="N21" s="15">
        <v>0</v>
      </c>
      <c r="O21" s="15">
        <v>0</v>
      </c>
      <c r="P21" s="18">
        <v>1600</v>
      </c>
      <c r="Q21" s="19" t="s">
        <v>34</v>
      </c>
      <c r="R21" s="20" t="s">
        <v>35</v>
      </c>
      <c r="S21" s="20" t="s">
        <v>36</v>
      </c>
      <c r="T21" s="20">
        <v>1</v>
      </c>
      <c r="U21" s="20" t="s">
        <v>37</v>
      </c>
      <c r="V21" s="20">
        <v>1</v>
      </c>
      <c r="W21" s="21">
        <f t="shared" si="4"/>
        <v>1291.1852800000001</v>
      </c>
    </row>
    <row r="22" spans="1:23" ht="45">
      <c r="A22" s="15">
        <v>19</v>
      </c>
      <c r="B22" s="16">
        <v>46344</v>
      </c>
      <c r="C22" s="16">
        <v>46708</v>
      </c>
      <c r="D22" s="14" t="s">
        <v>194</v>
      </c>
      <c r="E22" s="13" t="s">
        <v>28</v>
      </c>
      <c r="F22" s="13" t="s">
        <v>29</v>
      </c>
      <c r="G22" s="13" t="s">
        <v>30</v>
      </c>
      <c r="H22" s="13" t="s">
        <v>42</v>
      </c>
      <c r="I22" s="17" t="s">
        <v>27</v>
      </c>
      <c r="J22" s="13">
        <v>2014</v>
      </c>
      <c r="K22" s="13" t="s">
        <v>82</v>
      </c>
      <c r="L22" s="13" t="s">
        <v>83</v>
      </c>
      <c r="M22" s="13">
        <v>83</v>
      </c>
      <c r="N22" s="15">
        <v>0</v>
      </c>
      <c r="O22" s="15">
        <v>0</v>
      </c>
      <c r="P22" s="18">
        <v>1600</v>
      </c>
      <c r="Q22" s="19" t="s">
        <v>34</v>
      </c>
      <c r="R22" s="20" t="s">
        <v>35</v>
      </c>
      <c r="S22" s="20" t="s">
        <v>36</v>
      </c>
      <c r="T22" s="20">
        <v>1</v>
      </c>
      <c r="U22" s="20" t="s">
        <v>37</v>
      </c>
      <c r="V22" s="20">
        <v>1</v>
      </c>
      <c r="W22" s="21">
        <f t="shared" si="4"/>
        <v>1291.1852800000001</v>
      </c>
    </row>
    <row r="23" spans="1:23" ht="45">
      <c r="A23" s="15">
        <v>20</v>
      </c>
      <c r="B23" s="16">
        <v>46369</v>
      </c>
      <c r="C23" s="16">
        <v>46733</v>
      </c>
      <c r="D23" s="14" t="s">
        <v>194</v>
      </c>
      <c r="E23" s="13" t="s">
        <v>28</v>
      </c>
      <c r="F23" s="13" t="s">
        <v>29</v>
      </c>
      <c r="G23" s="13" t="s">
        <v>30</v>
      </c>
      <c r="H23" s="13" t="s">
        <v>42</v>
      </c>
      <c r="I23" s="17" t="s">
        <v>27</v>
      </c>
      <c r="J23" s="13">
        <v>2014</v>
      </c>
      <c r="K23" s="13" t="s">
        <v>84</v>
      </c>
      <c r="L23" s="13" t="s">
        <v>85</v>
      </c>
      <c r="M23" s="13">
        <v>83</v>
      </c>
      <c r="N23" s="15">
        <v>0</v>
      </c>
      <c r="O23" s="15">
        <v>0</v>
      </c>
      <c r="P23" s="18">
        <v>1600</v>
      </c>
      <c r="Q23" s="19" t="s">
        <v>34</v>
      </c>
      <c r="R23" s="20" t="s">
        <v>35</v>
      </c>
      <c r="S23" s="20" t="s">
        <v>36</v>
      </c>
      <c r="T23" s="20">
        <v>1</v>
      </c>
      <c r="U23" s="20" t="s">
        <v>37</v>
      </c>
      <c r="V23" s="20">
        <v>1</v>
      </c>
      <c r="W23" s="21">
        <f t="shared" si="4"/>
        <v>1291.1852800000001</v>
      </c>
    </row>
    <row r="24" spans="1:23" ht="45">
      <c r="A24" s="15">
        <v>21</v>
      </c>
      <c r="B24" s="16">
        <v>46344</v>
      </c>
      <c r="C24" s="16">
        <v>46708</v>
      </c>
      <c r="D24" s="14" t="s">
        <v>194</v>
      </c>
      <c r="E24" s="13" t="s">
        <v>28</v>
      </c>
      <c r="F24" s="13" t="s">
        <v>29</v>
      </c>
      <c r="G24" s="13" t="s">
        <v>30</v>
      </c>
      <c r="H24" s="13" t="s">
        <v>42</v>
      </c>
      <c r="I24" s="17" t="s">
        <v>27</v>
      </c>
      <c r="J24" s="13">
        <v>2014</v>
      </c>
      <c r="K24" s="13" t="s">
        <v>86</v>
      </c>
      <c r="L24" s="13" t="s">
        <v>87</v>
      </c>
      <c r="M24" s="13">
        <v>83</v>
      </c>
      <c r="N24" s="15">
        <v>0</v>
      </c>
      <c r="O24" s="15">
        <v>0</v>
      </c>
      <c r="P24" s="18">
        <v>1600</v>
      </c>
      <c r="Q24" s="19" t="s">
        <v>34</v>
      </c>
      <c r="R24" s="20" t="s">
        <v>35</v>
      </c>
      <c r="S24" s="20" t="s">
        <v>36</v>
      </c>
      <c r="T24" s="20">
        <v>1</v>
      </c>
      <c r="U24" s="20" t="s">
        <v>37</v>
      </c>
      <c r="V24" s="20">
        <v>1</v>
      </c>
      <c r="W24" s="21">
        <f t="shared" si="4"/>
        <v>1291.1852800000001</v>
      </c>
    </row>
    <row r="25" spans="1:23" ht="45">
      <c r="A25" s="15">
        <v>22</v>
      </c>
      <c r="B25" s="16">
        <v>46344</v>
      </c>
      <c r="C25" s="16">
        <v>46708</v>
      </c>
      <c r="D25" s="14" t="s">
        <v>194</v>
      </c>
      <c r="E25" s="13" t="s">
        <v>28</v>
      </c>
      <c r="F25" s="13" t="s">
        <v>29</v>
      </c>
      <c r="G25" s="13" t="s">
        <v>30</v>
      </c>
      <c r="H25" s="13" t="s">
        <v>42</v>
      </c>
      <c r="I25" s="17" t="s">
        <v>27</v>
      </c>
      <c r="J25" s="13">
        <v>2014</v>
      </c>
      <c r="K25" s="13" t="s">
        <v>88</v>
      </c>
      <c r="L25" s="13" t="s">
        <v>89</v>
      </c>
      <c r="M25" s="13">
        <v>83</v>
      </c>
      <c r="N25" s="15">
        <v>0</v>
      </c>
      <c r="O25" s="15">
        <v>0</v>
      </c>
      <c r="P25" s="18">
        <v>1600</v>
      </c>
      <c r="Q25" s="19" t="s">
        <v>34</v>
      </c>
      <c r="R25" s="20" t="s">
        <v>35</v>
      </c>
      <c r="S25" s="20" t="s">
        <v>36</v>
      </c>
      <c r="T25" s="20">
        <v>1</v>
      </c>
      <c r="U25" s="20" t="s">
        <v>37</v>
      </c>
      <c r="V25" s="20">
        <v>1</v>
      </c>
      <c r="W25" s="21">
        <f t="shared" si="4"/>
        <v>1291.1852800000001</v>
      </c>
    </row>
    <row r="26" spans="1:23" ht="45">
      <c r="A26" s="15">
        <v>23</v>
      </c>
      <c r="B26" s="16">
        <v>46323</v>
      </c>
      <c r="C26" s="16">
        <v>46687</v>
      </c>
      <c r="D26" s="14" t="s">
        <v>195</v>
      </c>
      <c r="E26" s="13" t="s">
        <v>28</v>
      </c>
      <c r="F26" s="13" t="s">
        <v>29</v>
      </c>
      <c r="G26" s="13" t="s">
        <v>30</v>
      </c>
      <c r="H26" s="13" t="s">
        <v>90</v>
      </c>
      <c r="I26" s="17" t="s">
        <v>27</v>
      </c>
      <c r="J26" s="13">
        <v>2014</v>
      </c>
      <c r="K26" s="13" t="s">
        <v>91</v>
      </c>
      <c r="L26" s="13" t="s">
        <v>92</v>
      </c>
      <c r="M26" s="13">
        <v>107</v>
      </c>
      <c r="N26" s="15">
        <v>0</v>
      </c>
      <c r="O26" s="15">
        <v>0</v>
      </c>
      <c r="P26" s="18">
        <v>1600</v>
      </c>
      <c r="Q26" s="19" t="s">
        <v>34</v>
      </c>
      <c r="R26" s="20" t="s">
        <v>93</v>
      </c>
      <c r="S26" s="20" t="s">
        <v>36</v>
      </c>
      <c r="T26" s="20">
        <v>1</v>
      </c>
      <c r="U26" s="20" t="s">
        <v>41</v>
      </c>
      <c r="V26" s="20">
        <v>1</v>
      </c>
      <c r="W26" s="21">
        <f t="shared" si="4"/>
        <v>1322.3270399999999</v>
      </c>
    </row>
    <row r="27" spans="1:23" ht="45">
      <c r="A27" s="15">
        <v>24</v>
      </c>
      <c r="B27" s="16">
        <v>46323</v>
      </c>
      <c r="C27" s="16">
        <v>46687</v>
      </c>
      <c r="D27" s="14" t="s">
        <v>195</v>
      </c>
      <c r="E27" s="13" t="s">
        <v>28</v>
      </c>
      <c r="F27" s="13" t="s">
        <v>29</v>
      </c>
      <c r="G27" s="13" t="s">
        <v>30</v>
      </c>
      <c r="H27" s="13" t="s">
        <v>94</v>
      </c>
      <c r="I27" s="17" t="s">
        <v>95</v>
      </c>
      <c r="J27" s="13">
        <v>2016</v>
      </c>
      <c r="K27" s="13" t="s">
        <v>96</v>
      </c>
      <c r="L27" s="13" t="s">
        <v>97</v>
      </c>
      <c r="M27" s="13">
        <v>136</v>
      </c>
      <c r="N27" s="15">
        <v>0</v>
      </c>
      <c r="O27" s="15">
        <v>0</v>
      </c>
      <c r="P27" s="18">
        <v>1600</v>
      </c>
      <c r="Q27" s="19" t="s">
        <v>34</v>
      </c>
      <c r="R27" s="20" t="s">
        <v>93</v>
      </c>
      <c r="S27" s="20" t="s">
        <v>36</v>
      </c>
      <c r="T27" s="20">
        <v>1</v>
      </c>
      <c r="U27" s="20" t="s">
        <v>62</v>
      </c>
      <c r="V27" s="20">
        <v>1</v>
      </c>
      <c r="W27" s="21">
        <f t="shared" si="4"/>
        <v>1542.71488</v>
      </c>
    </row>
    <row r="28" spans="1:23" ht="45">
      <c r="A28" s="15">
        <v>25</v>
      </c>
      <c r="B28" s="16">
        <v>46280</v>
      </c>
      <c r="C28" s="16">
        <v>46644</v>
      </c>
      <c r="D28" s="14" t="s">
        <v>193</v>
      </c>
      <c r="E28" s="13" t="s">
        <v>28</v>
      </c>
      <c r="F28" s="13" t="s">
        <v>98</v>
      </c>
      <c r="G28" s="13" t="s">
        <v>99</v>
      </c>
      <c r="H28" s="13" t="s">
        <v>100</v>
      </c>
      <c r="I28" s="17" t="s">
        <v>101</v>
      </c>
      <c r="J28" s="13">
        <v>2013</v>
      </c>
      <c r="K28" s="13" t="s">
        <v>102</v>
      </c>
      <c r="L28" s="13" t="s">
        <v>103</v>
      </c>
      <c r="M28" s="13">
        <v>215</v>
      </c>
      <c r="N28" s="15">
        <v>17000</v>
      </c>
      <c r="O28" s="15">
        <v>0</v>
      </c>
      <c r="P28" s="18">
        <v>2600</v>
      </c>
      <c r="Q28" s="19" t="s">
        <v>34</v>
      </c>
      <c r="R28" s="20" t="s">
        <v>35</v>
      </c>
      <c r="S28" s="20" t="s">
        <v>36</v>
      </c>
      <c r="T28" s="20">
        <v>1</v>
      </c>
      <c r="U28" s="20"/>
      <c r="V28" s="20">
        <v>1</v>
      </c>
      <c r="W28" s="21">
        <f>P28*Q28*R28*S28*T28*V28</f>
        <v>1907.4328</v>
      </c>
    </row>
    <row r="29" spans="1:23" ht="45">
      <c r="A29" s="15">
        <v>26</v>
      </c>
      <c r="B29" s="16">
        <v>46370</v>
      </c>
      <c r="C29" s="16">
        <v>46734</v>
      </c>
      <c r="D29" s="14" t="s">
        <v>193</v>
      </c>
      <c r="E29" s="13" t="s">
        <v>28</v>
      </c>
      <c r="F29" s="13" t="s">
        <v>63</v>
      </c>
      <c r="G29" s="13" t="s">
        <v>64</v>
      </c>
      <c r="H29" s="13" t="s">
        <v>104</v>
      </c>
      <c r="I29" s="17" t="s">
        <v>105</v>
      </c>
      <c r="J29" s="13">
        <v>2019</v>
      </c>
      <c r="K29" s="13" t="s">
        <v>106</v>
      </c>
      <c r="L29" s="13" t="s">
        <v>107</v>
      </c>
      <c r="M29" s="13">
        <v>140</v>
      </c>
      <c r="N29" s="15">
        <v>0</v>
      </c>
      <c r="O29" s="15">
        <v>16</v>
      </c>
      <c r="P29" s="18">
        <v>1700</v>
      </c>
      <c r="Q29" s="19" t="s">
        <v>34</v>
      </c>
      <c r="R29" s="20" t="s">
        <v>35</v>
      </c>
      <c r="S29" s="20" t="s">
        <v>36</v>
      </c>
      <c r="T29" s="20">
        <v>1</v>
      </c>
      <c r="U29" s="20"/>
      <c r="V29" s="20">
        <v>1</v>
      </c>
      <c r="W29" s="21">
        <f t="shared" ref="W29:W30" si="5">P29*Q29*R29*S29*T29*V29</f>
        <v>1247.1676</v>
      </c>
    </row>
    <row r="30" spans="1:23" ht="45">
      <c r="A30" s="15">
        <v>27</v>
      </c>
      <c r="B30" s="16">
        <v>46283</v>
      </c>
      <c r="C30" s="16">
        <v>46647</v>
      </c>
      <c r="D30" s="14" t="s">
        <v>193</v>
      </c>
      <c r="E30" s="13" t="s">
        <v>28</v>
      </c>
      <c r="F30" s="13" t="s">
        <v>63</v>
      </c>
      <c r="G30" s="13" t="s">
        <v>64</v>
      </c>
      <c r="H30" s="13" t="s">
        <v>65</v>
      </c>
      <c r="I30" s="17" t="s">
        <v>108</v>
      </c>
      <c r="J30" s="13">
        <v>2016</v>
      </c>
      <c r="K30" s="13" t="s">
        <v>109</v>
      </c>
      <c r="L30" s="13" t="s">
        <v>110</v>
      </c>
      <c r="M30" s="13">
        <v>149</v>
      </c>
      <c r="N30" s="15">
        <v>0</v>
      </c>
      <c r="O30" s="15">
        <v>30</v>
      </c>
      <c r="P30" s="18">
        <v>2100</v>
      </c>
      <c r="Q30" s="19" t="s">
        <v>34</v>
      </c>
      <c r="R30" s="20" t="s">
        <v>35</v>
      </c>
      <c r="S30" s="20" t="s">
        <v>36</v>
      </c>
      <c r="T30" s="20">
        <v>1</v>
      </c>
      <c r="U30" s="20"/>
      <c r="V30" s="20">
        <v>1</v>
      </c>
      <c r="W30" s="21">
        <f t="shared" si="5"/>
        <v>1540.6188</v>
      </c>
    </row>
    <row r="31" spans="1:23" ht="45">
      <c r="A31" s="15">
        <v>28</v>
      </c>
      <c r="B31" s="16">
        <v>46373</v>
      </c>
      <c r="C31" s="16">
        <v>46737</v>
      </c>
      <c r="D31" s="14" t="s">
        <v>193</v>
      </c>
      <c r="E31" s="13" t="s">
        <v>28</v>
      </c>
      <c r="F31" s="13" t="s">
        <v>29</v>
      </c>
      <c r="G31" s="13" t="s">
        <v>30</v>
      </c>
      <c r="H31" s="13" t="s">
        <v>111</v>
      </c>
      <c r="I31" s="17" t="s">
        <v>27</v>
      </c>
      <c r="J31" s="13">
        <v>2007</v>
      </c>
      <c r="K31" s="13" t="s">
        <v>112</v>
      </c>
      <c r="L31" s="13" t="s">
        <v>113</v>
      </c>
      <c r="M31" s="13">
        <v>131</v>
      </c>
      <c r="N31" s="15">
        <v>0</v>
      </c>
      <c r="O31" s="15">
        <v>0</v>
      </c>
      <c r="P31" s="18">
        <v>1600</v>
      </c>
      <c r="Q31" s="19" t="s">
        <v>34</v>
      </c>
      <c r="R31" s="20" t="s">
        <v>35</v>
      </c>
      <c r="S31" s="20" t="s">
        <v>36</v>
      </c>
      <c r="T31" s="20">
        <v>1</v>
      </c>
      <c r="U31" s="20" t="s">
        <v>62</v>
      </c>
      <c r="V31" s="20">
        <v>1</v>
      </c>
      <c r="W31" s="21">
        <f t="shared" ref="W31:W32" si="6">P31*Q31*R31*S31*T31*U31*V31</f>
        <v>1643.32672</v>
      </c>
    </row>
    <row r="32" spans="1:23" ht="45">
      <c r="A32" s="15">
        <v>29</v>
      </c>
      <c r="B32" s="16">
        <v>46196</v>
      </c>
      <c r="C32" s="16">
        <v>46560</v>
      </c>
      <c r="D32" s="14" t="s">
        <v>194</v>
      </c>
      <c r="E32" s="13" t="s">
        <v>28</v>
      </c>
      <c r="F32" s="13" t="s">
        <v>29</v>
      </c>
      <c r="G32" s="13" t="s">
        <v>30</v>
      </c>
      <c r="H32" s="13" t="s">
        <v>38</v>
      </c>
      <c r="I32" s="17" t="s">
        <v>27</v>
      </c>
      <c r="J32" s="13">
        <v>2018</v>
      </c>
      <c r="K32" s="13" t="s">
        <v>114</v>
      </c>
      <c r="L32" s="13" t="s">
        <v>115</v>
      </c>
      <c r="M32" s="13">
        <v>87</v>
      </c>
      <c r="N32" s="15">
        <v>0</v>
      </c>
      <c r="O32" s="15">
        <v>0</v>
      </c>
      <c r="P32" s="18">
        <v>1600</v>
      </c>
      <c r="Q32" s="19" t="s">
        <v>34</v>
      </c>
      <c r="R32" s="20" t="s">
        <v>35</v>
      </c>
      <c r="S32" s="20" t="s">
        <v>36</v>
      </c>
      <c r="T32" s="20">
        <v>1</v>
      </c>
      <c r="U32" s="20" t="s">
        <v>37</v>
      </c>
      <c r="V32" s="20">
        <v>1</v>
      </c>
      <c r="W32" s="21">
        <f t="shared" si="6"/>
        <v>1291.1852800000001</v>
      </c>
    </row>
    <row r="33" spans="1:23" ht="45">
      <c r="A33" s="15">
        <v>30</v>
      </c>
      <c r="B33" s="16">
        <v>46373</v>
      </c>
      <c r="C33" s="16">
        <v>46737</v>
      </c>
      <c r="D33" s="14" t="s">
        <v>193</v>
      </c>
      <c r="E33" s="13" t="s">
        <v>28</v>
      </c>
      <c r="F33" s="13" t="s">
        <v>63</v>
      </c>
      <c r="G33" s="13" t="s">
        <v>64</v>
      </c>
      <c r="H33" s="13" t="s">
        <v>116</v>
      </c>
      <c r="I33" s="17" t="s">
        <v>117</v>
      </c>
      <c r="J33" s="13">
        <v>2010</v>
      </c>
      <c r="K33" s="13" t="s">
        <v>118</v>
      </c>
      <c r="L33" s="13" t="s">
        <v>119</v>
      </c>
      <c r="M33" s="13">
        <v>245</v>
      </c>
      <c r="N33" s="15">
        <v>0</v>
      </c>
      <c r="O33" s="15">
        <v>20</v>
      </c>
      <c r="P33" s="18">
        <v>2100</v>
      </c>
      <c r="Q33" s="19" t="s">
        <v>34</v>
      </c>
      <c r="R33" s="20" t="s">
        <v>35</v>
      </c>
      <c r="S33" s="20" t="s">
        <v>36</v>
      </c>
      <c r="T33" s="20">
        <v>1</v>
      </c>
      <c r="U33" s="20"/>
      <c r="V33" s="20">
        <v>1</v>
      </c>
      <c r="W33" s="21">
        <f>P33*Q33*R33*S33*T33*V33</f>
        <v>1540.6188</v>
      </c>
    </row>
    <row r="34" spans="1:23" ht="45">
      <c r="A34" s="15">
        <v>31</v>
      </c>
      <c r="B34" s="16">
        <v>46373</v>
      </c>
      <c r="C34" s="16">
        <v>46737</v>
      </c>
      <c r="D34" s="14" t="s">
        <v>193</v>
      </c>
      <c r="E34" s="13" t="s">
        <v>28</v>
      </c>
      <c r="F34" s="13" t="s">
        <v>29</v>
      </c>
      <c r="G34" s="13" t="s">
        <v>30</v>
      </c>
      <c r="H34" s="13" t="s">
        <v>111</v>
      </c>
      <c r="I34" s="17" t="s">
        <v>27</v>
      </c>
      <c r="J34" s="13">
        <v>2007</v>
      </c>
      <c r="K34" s="13" t="s">
        <v>120</v>
      </c>
      <c r="L34" s="13" t="s">
        <v>121</v>
      </c>
      <c r="M34" s="13">
        <v>131</v>
      </c>
      <c r="N34" s="15">
        <v>0</v>
      </c>
      <c r="O34" s="15">
        <v>0</v>
      </c>
      <c r="P34" s="18">
        <v>1600</v>
      </c>
      <c r="Q34" s="19" t="s">
        <v>34</v>
      </c>
      <c r="R34" s="20" t="s">
        <v>35</v>
      </c>
      <c r="S34" s="20" t="s">
        <v>36</v>
      </c>
      <c r="T34" s="20">
        <v>1</v>
      </c>
      <c r="U34" s="20" t="s">
        <v>62</v>
      </c>
      <c r="V34" s="20">
        <v>1</v>
      </c>
      <c r="W34" s="21">
        <f>P34*Q34*R34*S34*T34*U34*V34</f>
        <v>1643.32672</v>
      </c>
    </row>
    <row r="35" spans="1:23" ht="45">
      <c r="A35" s="15">
        <v>32</v>
      </c>
      <c r="B35" s="16">
        <v>46373</v>
      </c>
      <c r="C35" s="16">
        <v>46737</v>
      </c>
      <c r="D35" s="14" t="s">
        <v>193</v>
      </c>
      <c r="E35" s="13" t="s">
        <v>28</v>
      </c>
      <c r="F35" s="13" t="s">
        <v>98</v>
      </c>
      <c r="G35" s="13" t="s">
        <v>99</v>
      </c>
      <c r="H35" s="13" t="s">
        <v>122</v>
      </c>
      <c r="I35" s="17" t="s">
        <v>27</v>
      </c>
      <c r="J35" s="13">
        <v>2013</v>
      </c>
      <c r="K35" s="13" t="s">
        <v>123</v>
      </c>
      <c r="L35" s="13" t="s">
        <v>124</v>
      </c>
      <c r="M35" s="13">
        <v>215</v>
      </c>
      <c r="N35" s="15">
        <v>8080</v>
      </c>
      <c r="O35" s="15">
        <v>0</v>
      </c>
      <c r="P35" s="18">
        <v>1750</v>
      </c>
      <c r="Q35" s="19" t="s">
        <v>34</v>
      </c>
      <c r="R35" s="20" t="s">
        <v>35</v>
      </c>
      <c r="S35" s="20" t="s">
        <v>36</v>
      </c>
      <c r="T35" s="20">
        <v>1</v>
      </c>
      <c r="U35" s="20"/>
      <c r="V35" s="20">
        <v>1</v>
      </c>
      <c r="W35" s="21">
        <f>P35*Q35*R35*S35*T35*V35</f>
        <v>1283.8489999999999</v>
      </c>
    </row>
    <row r="36" spans="1:23" ht="45">
      <c r="A36" s="15">
        <v>33</v>
      </c>
      <c r="B36" s="16">
        <v>46267</v>
      </c>
      <c r="C36" s="16">
        <v>46631</v>
      </c>
      <c r="D36" s="14" t="s">
        <v>193</v>
      </c>
      <c r="E36" s="13" t="s">
        <v>28</v>
      </c>
      <c r="F36" s="13" t="s">
        <v>29</v>
      </c>
      <c r="G36" s="13" t="s">
        <v>30</v>
      </c>
      <c r="H36" s="13" t="s">
        <v>125</v>
      </c>
      <c r="I36" s="17" t="s">
        <v>27</v>
      </c>
      <c r="J36" s="13">
        <v>2014</v>
      </c>
      <c r="K36" s="13" t="s">
        <v>126</v>
      </c>
      <c r="L36" s="13" t="s">
        <v>127</v>
      </c>
      <c r="M36" s="13">
        <v>282</v>
      </c>
      <c r="N36" s="15">
        <v>0</v>
      </c>
      <c r="O36" s="15">
        <v>0</v>
      </c>
      <c r="P36" s="18">
        <v>1600</v>
      </c>
      <c r="Q36" s="19" t="s">
        <v>34</v>
      </c>
      <c r="R36" s="20" t="s">
        <v>35</v>
      </c>
      <c r="S36" s="20" t="s">
        <v>36</v>
      </c>
      <c r="T36" s="20">
        <v>1</v>
      </c>
      <c r="U36" s="20" t="s">
        <v>128</v>
      </c>
      <c r="V36" s="20">
        <v>1</v>
      </c>
      <c r="W36" s="21">
        <f t="shared" ref="W36:W49" si="7">P36*Q36*R36*S36*T36*U36*V36</f>
        <v>1878.0876800000003</v>
      </c>
    </row>
    <row r="37" spans="1:23" ht="45">
      <c r="A37" s="15">
        <v>34</v>
      </c>
      <c r="B37" s="16">
        <v>46267</v>
      </c>
      <c r="C37" s="16">
        <v>46631</v>
      </c>
      <c r="D37" s="14" t="s">
        <v>193</v>
      </c>
      <c r="E37" s="13" t="s">
        <v>28</v>
      </c>
      <c r="F37" s="13" t="s">
        <v>29</v>
      </c>
      <c r="G37" s="13" t="s">
        <v>30</v>
      </c>
      <c r="H37" s="13" t="s">
        <v>129</v>
      </c>
      <c r="I37" s="17" t="s">
        <v>27</v>
      </c>
      <c r="J37" s="13">
        <v>2015</v>
      </c>
      <c r="K37" s="13" t="s">
        <v>130</v>
      </c>
      <c r="L37" s="13" t="s">
        <v>131</v>
      </c>
      <c r="M37" s="13">
        <v>150</v>
      </c>
      <c r="N37" s="15">
        <v>0</v>
      </c>
      <c r="O37" s="15">
        <v>0</v>
      </c>
      <c r="P37" s="18">
        <v>1600</v>
      </c>
      <c r="Q37" s="19" t="s">
        <v>34</v>
      </c>
      <c r="R37" s="20" t="s">
        <v>35</v>
      </c>
      <c r="S37" s="20" t="s">
        <v>36</v>
      </c>
      <c r="T37" s="20">
        <v>1</v>
      </c>
      <c r="U37" s="20" t="s">
        <v>62</v>
      </c>
      <c r="V37" s="20">
        <v>1</v>
      </c>
      <c r="W37" s="21">
        <f t="shared" si="7"/>
        <v>1643.32672</v>
      </c>
    </row>
    <row r="38" spans="1:23" ht="45">
      <c r="A38" s="15">
        <v>35</v>
      </c>
      <c r="B38" s="16">
        <v>46196</v>
      </c>
      <c r="C38" s="16">
        <v>46560</v>
      </c>
      <c r="D38" s="14" t="s">
        <v>193</v>
      </c>
      <c r="E38" s="13" t="s">
        <v>28</v>
      </c>
      <c r="F38" s="13" t="s">
        <v>29</v>
      </c>
      <c r="G38" s="13" t="s">
        <v>30</v>
      </c>
      <c r="H38" s="13" t="s">
        <v>129</v>
      </c>
      <c r="I38" s="17" t="s">
        <v>27</v>
      </c>
      <c r="J38" s="13">
        <v>2010</v>
      </c>
      <c r="K38" s="13" t="s">
        <v>132</v>
      </c>
      <c r="L38" s="13" t="s">
        <v>133</v>
      </c>
      <c r="M38" s="13">
        <v>145</v>
      </c>
      <c r="N38" s="15">
        <v>0</v>
      </c>
      <c r="O38" s="15">
        <v>0</v>
      </c>
      <c r="P38" s="18">
        <v>1600</v>
      </c>
      <c r="Q38" s="19" t="s">
        <v>34</v>
      </c>
      <c r="R38" s="20" t="s">
        <v>35</v>
      </c>
      <c r="S38" s="20" t="s">
        <v>36</v>
      </c>
      <c r="T38" s="20">
        <v>1</v>
      </c>
      <c r="U38" s="20" t="s">
        <v>62</v>
      </c>
      <c r="V38" s="20">
        <v>1</v>
      </c>
      <c r="W38" s="21">
        <f t="shared" si="7"/>
        <v>1643.32672</v>
      </c>
    </row>
    <row r="39" spans="1:23" ht="45">
      <c r="A39" s="15">
        <v>36</v>
      </c>
      <c r="B39" s="16">
        <v>46196</v>
      </c>
      <c r="C39" s="16">
        <v>46560</v>
      </c>
      <c r="D39" s="14" t="s">
        <v>193</v>
      </c>
      <c r="E39" s="13" t="s">
        <v>28</v>
      </c>
      <c r="F39" s="13" t="s">
        <v>29</v>
      </c>
      <c r="G39" s="13" t="s">
        <v>30</v>
      </c>
      <c r="H39" s="13" t="s">
        <v>129</v>
      </c>
      <c r="I39" s="17" t="s">
        <v>27</v>
      </c>
      <c r="J39" s="13">
        <v>2014</v>
      </c>
      <c r="K39" s="13" t="s">
        <v>134</v>
      </c>
      <c r="L39" s="13" t="s">
        <v>135</v>
      </c>
      <c r="M39" s="13">
        <v>125</v>
      </c>
      <c r="N39" s="15">
        <v>0</v>
      </c>
      <c r="O39" s="15">
        <v>0</v>
      </c>
      <c r="P39" s="18">
        <v>1600</v>
      </c>
      <c r="Q39" s="19" t="s">
        <v>34</v>
      </c>
      <c r="R39" s="20" t="s">
        <v>35</v>
      </c>
      <c r="S39" s="20" t="s">
        <v>36</v>
      </c>
      <c r="T39" s="20">
        <v>1</v>
      </c>
      <c r="U39" s="20" t="s">
        <v>62</v>
      </c>
      <c r="V39" s="20">
        <v>1</v>
      </c>
      <c r="W39" s="21">
        <f t="shared" si="7"/>
        <v>1643.32672</v>
      </c>
    </row>
    <row r="40" spans="1:23" ht="45">
      <c r="A40" s="15">
        <v>37</v>
      </c>
      <c r="B40" s="16">
        <v>46280</v>
      </c>
      <c r="C40" s="16">
        <v>46644</v>
      </c>
      <c r="D40" s="14" t="s">
        <v>193</v>
      </c>
      <c r="E40" s="13" t="s">
        <v>28</v>
      </c>
      <c r="F40" s="13" t="s">
        <v>29</v>
      </c>
      <c r="G40" s="13" t="s">
        <v>30</v>
      </c>
      <c r="H40" s="13" t="s">
        <v>129</v>
      </c>
      <c r="I40" s="17" t="s">
        <v>27</v>
      </c>
      <c r="J40" s="13">
        <v>2014</v>
      </c>
      <c r="K40" s="13" t="s">
        <v>136</v>
      </c>
      <c r="L40" s="13" t="s">
        <v>137</v>
      </c>
      <c r="M40" s="13">
        <v>125</v>
      </c>
      <c r="N40" s="15">
        <v>0</v>
      </c>
      <c r="O40" s="15">
        <v>0</v>
      </c>
      <c r="P40" s="18">
        <v>1600</v>
      </c>
      <c r="Q40" s="19" t="s">
        <v>34</v>
      </c>
      <c r="R40" s="20" t="s">
        <v>35</v>
      </c>
      <c r="S40" s="20" t="s">
        <v>36</v>
      </c>
      <c r="T40" s="20">
        <v>1</v>
      </c>
      <c r="U40" s="20" t="s">
        <v>62</v>
      </c>
      <c r="V40" s="20">
        <v>1</v>
      </c>
      <c r="W40" s="21">
        <f t="shared" si="7"/>
        <v>1643.32672</v>
      </c>
    </row>
    <row r="41" spans="1:23" ht="45">
      <c r="A41" s="15">
        <v>38</v>
      </c>
      <c r="B41" s="16">
        <v>46281</v>
      </c>
      <c r="C41" s="16">
        <v>46645</v>
      </c>
      <c r="D41" s="14" t="s">
        <v>193</v>
      </c>
      <c r="E41" s="13" t="s">
        <v>28</v>
      </c>
      <c r="F41" s="13" t="s">
        <v>29</v>
      </c>
      <c r="G41" s="13" t="s">
        <v>30</v>
      </c>
      <c r="H41" s="13" t="s">
        <v>38</v>
      </c>
      <c r="I41" s="17" t="s">
        <v>27</v>
      </c>
      <c r="J41" s="13">
        <v>2014</v>
      </c>
      <c r="K41" s="13" t="s">
        <v>138</v>
      </c>
      <c r="L41" s="13" t="s">
        <v>139</v>
      </c>
      <c r="M41" s="13">
        <v>84</v>
      </c>
      <c r="N41" s="15">
        <v>0</v>
      </c>
      <c r="O41" s="15">
        <v>0</v>
      </c>
      <c r="P41" s="18">
        <v>1600</v>
      </c>
      <c r="Q41" s="19" t="s">
        <v>34</v>
      </c>
      <c r="R41" s="20" t="s">
        <v>35</v>
      </c>
      <c r="S41" s="20" t="s">
        <v>36</v>
      </c>
      <c r="T41" s="20">
        <v>1</v>
      </c>
      <c r="U41" s="20" t="s">
        <v>37</v>
      </c>
      <c r="V41" s="20">
        <v>1</v>
      </c>
      <c r="W41" s="21">
        <f t="shared" si="7"/>
        <v>1291.1852800000001</v>
      </c>
    </row>
    <row r="42" spans="1:23" ht="45">
      <c r="A42" s="15">
        <v>39</v>
      </c>
      <c r="B42" s="16">
        <v>46371</v>
      </c>
      <c r="C42" s="16">
        <v>46735</v>
      </c>
      <c r="D42" s="14" t="s">
        <v>193</v>
      </c>
      <c r="E42" s="13" t="s">
        <v>28</v>
      </c>
      <c r="F42" s="13" t="s">
        <v>29</v>
      </c>
      <c r="G42" s="13" t="s">
        <v>30</v>
      </c>
      <c r="H42" s="13" t="s">
        <v>140</v>
      </c>
      <c r="I42" s="17" t="s">
        <v>27</v>
      </c>
      <c r="J42" s="13">
        <v>2014</v>
      </c>
      <c r="K42" s="13" t="s">
        <v>141</v>
      </c>
      <c r="L42" s="13" t="s">
        <v>142</v>
      </c>
      <c r="M42" s="13">
        <v>169</v>
      </c>
      <c r="N42" s="15">
        <v>0</v>
      </c>
      <c r="O42" s="15">
        <v>0</v>
      </c>
      <c r="P42" s="18">
        <v>1600</v>
      </c>
      <c r="Q42" s="19" t="s">
        <v>34</v>
      </c>
      <c r="R42" s="20" t="s">
        <v>35</v>
      </c>
      <c r="S42" s="20" t="s">
        <v>36</v>
      </c>
      <c r="T42" s="20">
        <v>1</v>
      </c>
      <c r="U42" s="20" t="s">
        <v>128</v>
      </c>
      <c r="V42" s="20">
        <v>1</v>
      </c>
      <c r="W42" s="21">
        <f t="shared" si="7"/>
        <v>1878.0876800000003</v>
      </c>
    </row>
    <row r="43" spans="1:23" ht="45">
      <c r="A43" s="15">
        <v>40</v>
      </c>
      <c r="B43" s="16">
        <v>46379</v>
      </c>
      <c r="C43" s="16">
        <v>46743</v>
      </c>
      <c r="D43" s="14" t="s">
        <v>193</v>
      </c>
      <c r="E43" s="13" t="s">
        <v>28</v>
      </c>
      <c r="F43" s="13" t="s">
        <v>29</v>
      </c>
      <c r="G43" s="13" t="s">
        <v>30</v>
      </c>
      <c r="H43" s="13" t="s">
        <v>143</v>
      </c>
      <c r="I43" s="17" t="s">
        <v>27</v>
      </c>
      <c r="J43" s="13">
        <v>2012</v>
      </c>
      <c r="K43" s="13" t="s">
        <v>144</v>
      </c>
      <c r="L43" s="13" t="s">
        <v>145</v>
      </c>
      <c r="M43" s="13">
        <v>249</v>
      </c>
      <c r="N43" s="15">
        <v>0</v>
      </c>
      <c r="O43" s="15">
        <v>0</v>
      </c>
      <c r="P43" s="18">
        <v>1600</v>
      </c>
      <c r="Q43" s="19" t="s">
        <v>34</v>
      </c>
      <c r="R43" s="20" t="s">
        <v>35</v>
      </c>
      <c r="S43" s="20" t="s">
        <v>36</v>
      </c>
      <c r="T43" s="20">
        <v>1</v>
      </c>
      <c r="U43" s="20" t="s">
        <v>128</v>
      </c>
      <c r="V43" s="20">
        <v>1</v>
      </c>
      <c r="W43" s="21">
        <f t="shared" si="7"/>
        <v>1878.0876800000003</v>
      </c>
    </row>
    <row r="44" spans="1:23" ht="45">
      <c r="A44" s="15">
        <v>41</v>
      </c>
      <c r="B44" s="16">
        <v>46266</v>
      </c>
      <c r="C44" s="16">
        <v>46630</v>
      </c>
      <c r="D44" s="14" t="s">
        <v>193</v>
      </c>
      <c r="E44" s="13" t="s">
        <v>28</v>
      </c>
      <c r="F44" s="13" t="s">
        <v>29</v>
      </c>
      <c r="G44" s="13" t="s">
        <v>30</v>
      </c>
      <c r="H44" s="13" t="s">
        <v>146</v>
      </c>
      <c r="I44" s="17" t="s">
        <v>27</v>
      </c>
      <c r="J44" s="13">
        <v>2019</v>
      </c>
      <c r="K44" s="13" t="s">
        <v>147</v>
      </c>
      <c r="L44" s="13" t="s">
        <v>148</v>
      </c>
      <c r="M44" s="13">
        <v>150</v>
      </c>
      <c r="N44" s="15">
        <v>0</v>
      </c>
      <c r="O44" s="15">
        <v>0</v>
      </c>
      <c r="P44" s="18">
        <v>1600</v>
      </c>
      <c r="Q44" s="19" t="s">
        <v>34</v>
      </c>
      <c r="R44" s="20" t="s">
        <v>35</v>
      </c>
      <c r="S44" s="20" t="s">
        <v>36</v>
      </c>
      <c r="T44" s="20">
        <v>1</v>
      </c>
      <c r="U44" s="20" t="s">
        <v>62</v>
      </c>
      <c r="V44" s="20">
        <v>1</v>
      </c>
      <c r="W44" s="21">
        <f t="shared" si="7"/>
        <v>1643.32672</v>
      </c>
    </row>
    <row r="45" spans="1:23" ht="45">
      <c r="A45" s="15">
        <v>42</v>
      </c>
      <c r="B45" s="16">
        <v>46281</v>
      </c>
      <c r="C45" s="16">
        <v>46645</v>
      </c>
      <c r="D45" s="14" t="s">
        <v>193</v>
      </c>
      <c r="E45" s="13" t="s">
        <v>28</v>
      </c>
      <c r="F45" s="13" t="s">
        <v>29</v>
      </c>
      <c r="G45" s="13" t="s">
        <v>30</v>
      </c>
      <c r="H45" s="13" t="s">
        <v>90</v>
      </c>
      <c r="I45" s="17" t="s">
        <v>27</v>
      </c>
      <c r="J45" s="13">
        <v>2014</v>
      </c>
      <c r="K45" s="13" t="s">
        <v>149</v>
      </c>
      <c r="L45" s="13" t="s">
        <v>150</v>
      </c>
      <c r="M45" s="13">
        <v>107</v>
      </c>
      <c r="N45" s="15">
        <v>0</v>
      </c>
      <c r="O45" s="15">
        <v>0</v>
      </c>
      <c r="P45" s="18">
        <v>1600</v>
      </c>
      <c r="Q45" s="19" t="s">
        <v>34</v>
      </c>
      <c r="R45" s="20" t="s">
        <v>35</v>
      </c>
      <c r="S45" s="20" t="s">
        <v>36</v>
      </c>
      <c r="T45" s="20">
        <v>1</v>
      </c>
      <c r="U45" s="20" t="s">
        <v>41</v>
      </c>
      <c r="V45" s="20">
        <v>1</v>
      </c>
      <c r="W45" s="21">
        <f t="shared" si="7"/>
        <v>1408.5657600000002</v>
      </c>
    </row>
    <row r="46" spans="1:23" ht="45">
      <c r="A46" s="15">
        <v>43</v>
      </c>
      <c r="B46" s="16">
        <v>46281</v>
      </c>
      <c r="C46" s="16">
        <v>46645</v>
      </c>
      <c r="D46" s="13" t="s">
        <v>193</v>
      </c>
      <c r="E46" s="13" t="s">
        <v>28</v>
      </c>
      <c r="F46" s="13" t="s">
        <v>29</v>
      </c>
      <c r="G46" s="13" t="s">
        <v>30</v>
      </c>
      <c r="H46" s="13" t="s">
        <v>146</v>
      </c>
      <c r="I46" s="17" t="s">
        <v>27</v>
      </c>
      <c r="J46" s="13">
        <v>2017</v>
      </c>
      <c r="K46" s="13" t="s">
        <v>151</v>
      </c>
      <c r="L46" s="13" t="s">
        <v>152</v>
      </c>
      <c r="M46" s="13">
        <v>150</v>
      </c>
      <c r="N46" s="15">
        <v>0</v>
      </c>
      <c r="O46" s="15">
        <v>0</v>
      </c>
      <c r="P46" s="18">
        <v>1600</v>
      </c>
      <c r="Q46" s="19" t="s">
        <v>34</v>
      </c>
      <c r="R46" s="20" t="s">
        <v>35</v>
      </c>
      <c r="S46" s="20" t="s">
        <v>36</v>
      </c>
      <c r="T46" s="20">
        <v>1</v>
      </c>
      <c r="U46" s="20" t="s">
        <v>62</v>
      </c>
      <c r="V46" s="20">
        <v>1</v>
      </c>
      <c r="W46" s="21">
        <f t="shared" si="7"/>
        <v>1643.32672</v>
      </c>
    </row>
    <row r="47" spans="1:23" ht="45">
      <c r="A47" s="15">
        <v>44</v>
      </c>
      <c r="B47" s="16">
        <v>46371</v>
      </c>
      <c r="C47" s="16">
        <v>46735</v>
      </c>
      <c r="D47" s="13" t="s">
        <v>193</v>
      </c>
      <c r="E47" s="13" t="s">
        <v>28</v>
      </c>
      <c r="F47" s="13" t="s">
        <v>29</v>
      </c>
      <c r="G47" s="13" t="s">
        <v>30</v>
      </c>
      <c r="H47" s="13" t="s">
        <v>153</v>
      </c>
      <c r="I47" s="17" t="s">
        <v>27</v>
      </c>
      <c r="J47" s="13">
        <v>2014</v>
      </c>
      <c r="K47" s="13" t="s">
        <v>154</v>
      </c>
      <c r="L47" s="13" t="s">
        <v>155</v>
      </c>
      <c r="M47" s="13">
        <v>140</v>
      </c>
      <c r="N47" s="15">
        <v>0</v>
      </c>
      <c r="O47" s="15">
        <v>0</v>
      </c>
      <c r="P47" s="18">
        <v>1600</v>
      </c>
      <c r="Q47" s="19" t="s">
        <v>34</v>
      </c>
      <c r="R47" s="20" t="s">
        <v>35</v>
      </c>
      <c r="S47" s="20" t="s">
        <v>36</v>
      </c>
      <c r="T47" s="20">
        <v>1</v>
      </c>
      <c r="U47" s="20" t="s">
        <v>62</v>
      </c>
      <c r="V47" s="20">
        <v>1</v>
      </c>
      <c r="W47" s="21">
        <f t="shared" si="7"/>
        <v>1643.32672</v>
      </c>
    </row>
    <row r="48" spans="1:23" ht="45">
      <c r="A48" s="15">
        <v>45</v>
      </c>
      <c r="B48" s="16">
        <v>46275</v>
      </c>
      <c r="C48" s="16">
        <v>46639</v>
      </c>
      <c r="D48" s="13" t="s">
        <v>193</v>
      </c>
      <c r="E48" s="13" t="s">
        <v>28</v>
      </c>
      <c r="F48" s="13" t="s">
        <v>29</v>
      </c>
      <c r="G48" s="13" t="s">
        <v>30</v>
      </c>
      <c r="H48" s="13" t="s">
        <v>38</v>
      </c>
      <c r="I48" s="17" t="s">
        <v>27</v>
      </c>
      <c r="J48" s="13">
        <v>2014</v>
      </c>
      <c r="K48" s="13" t="s">
        <v>156</v>
      </c>
      <c r="L48" s="13" t="s">
        <v>157</v>
      </c>
      <c r="M48" s="13">
        <v>105</v>
      </c>
      <c r="N48" s="15">
        <v>0</v>
      </c>
      <c r="O48" s="15">
        <v>0</v>
      </c>
      <c r="P48" s="18">
        <v>1600</v>
      </c>
      <c r="Q48" s="19" t="s">
        <v>34</v>
      </c>
      <c r="R48" s="20" t="s">
        <v>35</v>
      </c>
      <c r="S48" s="20" t="s">
        <v>36</v>
      </c>
      <c r="T48" s="20">
        <v>1</v>
      </c>
      <c r="U48" s="20" t="s">
        <v>41</v>
      </c>
      <c r="V48" s="20">
        <v>1</v>
      </c>
      <c r="W48" s="21">
        <f t="shared" si="7"/>
        <v>1408.5657600000002</v>
      </c>
    </row>
    <row r="49" spans="1:23" ht="45">
      <c r="A49" s="15">
        <v>46</v>
      </c>
      <c r="B49" s="16">
        <v>46371</v>
      </c>
      <c r="C49" s="16">
        <v>46735</v>
      </c>
      <c r="D49" s="13" t="s">
        <v>193</v>
      </c>
      <c r="E49" s="13" t="s">
        <v>28</v>
      </c>
      <c r="F49" s="13" t="s">
        <v>29</v>
      </c>
      <c r="G49" s="13" t="s">
        <v>30</v>
      </c>
      <c r="H49" s="13" t="s">
        <v>158</v>
      </c>
      <c r="I49" s="17" t="s">
        <v>27</v>
      </c>
      <c r="J49" s="13">
        <v>2013</v>
      </c>
      <c r="K49" s="13" t="s">
        <v>159</v>
      </c>
      <c r="L49" s="13" t="s">
        <v>160</v>
      </c>
      <c r="M49" s="13">
        <v>135</v>
      </c>
      <c r="N49" s="15">
        <v>0</v>
      </c>
      <c r="O49" s="15">
        <v>0</v>
      </c>
      <c r="P49" s="18">
        <v>1600</v>
      </c>
      <c r="Q49" s="19" t="s">
        <v>34</v>
      </c>
      <c r="R49" s="20" t="s">
        <v>35</v>
      </c>
      <c r="S49" s="20" t="s">
        <v>36</v>
      </c>
      <c r="T49" s="20">
        <v>1</v>
      </c>
      <c r="U49" s="20" t="s">
        <v>62</v>
      </c>
      <c r="V49" s="20">
        <v>1</v>
      </c>
      <c r="W49" s="21">
        <f t="shared" si="7"/>
        <v>1643.32672</v>
      </c>
    </row>
    <row r="50" spans="1:23" ht="30">
      <c r="A50" s="15">
        <v>47</v>
      </c>
      <c r="B50" s="16">
        <v>46275</v>
      </c>
      <c r="C50" s="16">
        <v>46639</v>
      </c>
      <c r="D50" s="13" t="s">
        <v>193</v>
      </c>
      <c r="E50" s="13" t="s">
        <v>28</v>
      </c>
      <c r="F50" s="13" t="s">
        <v>63</v>
      </c>
      <c r="G50" s="13" t="s">
        <v>64</v>
      </c>
      <c r="H50" s="13" t="s">
        <v>161</v>
      </c>
      <c r="I50" s="17" t="s">
        <v>27</v>
      </c>
      <c r="J50" s="13">
        <v>2012</v>
      </c>
      <c r="K50" s="13" t="s">
        <v>162</v>
      </c>
      <c r="L50" s="13" t="s">
        <v>163</v>
      </c>
      <c r="M50" s="13">
        <v>155</v>
      </c>
      <c r="N50" s="15">
        <v>0</v>
      </c>
      <c r="O50" s="15">
        <v>16</v>
      </c>
      <c r="P50" s="18">
        <v>1700</v>
      </c>
      <c r="Q50" s="19" t="s">
        <v>34</v>
      </c>
      <c r="R50" s="20" t="s">
        <v>35</v>
      </c>
      <c r="S50" s="20" t="s">
        <v>36</v>
      </c>
      <c r="T50" s="20">
        <v>1</v>
      </c>
      <c r="U50" s="20"/>
      <c r="V50" s="20">
        <v>1</v>
      </c>
      <c r="W50" s="21">
        <f t="shared" ref="W50:W51" si="8">P50*Q50*R50*S50*T50*V50</f>
        <v>1247.1676</v>
      </c>
    </row>
    <row r="51" spans="1:23" ht="45">
      <c r="A51" s="15">
        <v>48</v>
      </c>
      <c r="B51" s="16">
        <v>46365</v>
      </c>
      <c r="C51" s="16">
        <v>46729</v>
      </c>
      <c r="D51" s="13" t="s">
        <v>193</v>
      </c>
      <c r="E51" s="13" t="s">
        <v>28</v>
      </c>
      <c r="F51" s="13" t="s">
        <v>63</v>
      </c>
      <c r="G51" s="13" t="s">
        <v>64</v>
      </c>
      <c r="H51" s="13" t="s">
        <v>104</v>
      </c>
      <c r="I51" s="17" t="s">
        <v>164</v>
      </c>
      <c r="J51" s="13">
        <v>2022</v>
      </c>
      <c r="K51" s="13" t="s">
        <v>165</v>
      </c>
      <c r="L51" s="13" t="s">
        <v>166</v>
      </c>
      <c r="M51" s="13">
        <v>169</v>
      </c>
      <c r="N51" s="15">
        <v>0</v>
      </c>
      <c r="O51" s="15">
        <v>22</v>
      </c>
      <c r="P51" s="18">
        <v>2100</v>
      </c>
      <c r="Q51" s="19" t="s">
        <v>34</v>
      </c>
      <c r="R51" s="20" t="s">
        <v>35</v>
      </c>
      <c r="S51" s="20" t="s">
        <v>36</v>
      </c>
      <c r="T51" s="20">
        <v>1</v>
      </c>
      <c r="U51" s="20"/>
      <c r="V51" s="20">
        <v>1</v>
      </c>
      <c r="W51" s="21">
        <f t="shared" si="8"/>
        <v>1540.6188</v>
      </c>
    </row>
    <row r="52" spans="1:23" ht="45">
      <c r="A52" s="15">
        <v>49</v>
      </c>
      <c r="B52" s="16">
        <v>46374</v>
      </c>
      <c r="C52" s="16">
        <v>46738</v>
      </c>
      <c r="D52" s="13" t="s">
        <v>193</v>
      </c>
      <c r="E52" s="13" t="s">
        <v>28</v>
      </c>
      <c r="F52" s="13" t="s">
        <v>98</v>
      </c>
      <c r="G52" s="13" t="s">
        <v>99</v>
      </c>
      <c r="H52" s="13" t="s">
        <v>167</v>
      </c>
      <c r="I52" s="17" t="s">
        <v>27</v>
      </c>
      <c r="J52" s="13">
        <v>1995</v>
      </c>
      <c r="K52" s="13"/>
      <c r="L52" s="13" t="s">
        <v>168</v>
      </c>
      <c r="M52" s="13"/>
      <c r="N52" s="15">
        <v>4600</v>
      </c>
      <c r="O52" s="15">
        <v>0</v>
      </c>
      <c r="P52" s="18">
        <v>1750</v>
      </c>
      <c r="Q52" s="19" t="s">
        <v>34</v>
      </c>
      <c r="R52" s="20" t="s">
        <v>35</v>
      </c>
      <c r="S52" s="20" t="s">
        <v>36</v>
      </c>
      <c r="T52" s="20">
        <v>1</v>
      </c>
      <c r="U52" s="20"/>
      <c r="V52" s="20">
        <v>1</v>
      </c>
      <c r="W52" s="21">
        <f>P52*Q52*R52*S52*T52*V52</f>
        <v>1283.8489999999999</v>
      </c>
    </row>
    <row r="53" spans="1:23" ht="45">
      <c r="A53" s="15">
        <v>50</v>
      </c>
      <c r="B53" s="16">
        <v>46333</v>
      </c>
      <c r="C53" s="16">
        <v>46697</v>
      </c>
      <c r="D53" s="13" t="s">
        <v>193</v>
      </c>
      <c r="E53" s="13" t="s">
        <v>28</v>
      </c>
      <c r="F53" s="13" t="s">
        <v>29</v>
      </c>
      <c r="G53" s="13" t="s">
        <v>30</v>
      </c>
      <c r="H53" s="13" t="s">
        <v>31</v>
      </c>
      <c r="I53" s="17" t="s">
        <v>27</v>
      </c>
      <c r="J53" s="13">
        <v>2024</v>
      </c>
      <c r="K53" s="13" t="s">
        <v>169</v>
      </c>
      <c r="L53" s="13" t="s">
        <v>170</v>
      </c>
      <c r="M53" s="13" t="s">
        <v>171</v>
      </c>
      <c r="N53" s="15">
        <v>0</v>
      </c>
      <c r="O53" s="15">
        <v>0</v>
      </c>
      <c r="P53" s="18">
        <v>1600</v>
      </c>
      <c r="Q53" s="19" t="s">
        <v>34</v>
      </c>
      <c r="R53" s="20" t="s">
        <v>35</v>
      </c>
      <c r="S53" s="20" t="s">
        <v>36</v>
      </c>
      <c r="T53" s="20">
        <v>1</v>
      </c>
      <c r="U53" s="20" t="s">
        <v>37</v>
      </c>
      <c r="V53" s="20">
        <v>1</v>
      </c>
      <c r="W53" s="21">
        <f t="shared" ref="W53:W54" si="9">P53*Q53*R53*S53*T53*U53*V53</f>
        <v>1291.1852800000001</v>
      </c>
    </row>
    <row r="54" spans="1:23" ht="45">
      <c r="A54" s="15">
        <v>51</v>
      </c>
      <c r="B54" s="16">
        <v>46333</v>
      </c>
      <c r="C54" s="16">
        <v>46697</v>
      </c>
      <c r="D54" s="13" t="s">
        <v>193</v>
      </c>
      <c r="E54" s="13" t="s">
        <v>28</v>
      </c>
      <c r="F54" s="13" t="s">
        <v>29</v>
      </c>
      <c r="G54" s="13" t="s">
        <v>30</v>
      </c>
      <c r="H54" s="13" t="s">
        <v>31</v>
      </c>
      <c r="I54" s="17" t="s">
        <v>27</v>
      </c>
      <c r="J54" s="13">
        <v>2024</v>
      </c>
      <c r="K54" s="13" t="s">
        <v>172</v>
      </c>
      <c r="L54" s="13" t="s">
        <v>173</v>
      </c>
      <c r="M54" s="13" t="s">
        <v>171</v>
      </c>
      <c r="N54" s="15">
        <v>0</v>
      </c>
      <c r="O54" s="15">
        <v>0</v>
      </c>
      <c r="P54" s="18">
        <v>1600</v>
      </c>
      <c r="Q54" s="19" t="s">
        <v>34</v>
      </c>
      <c r="R54" s="20" t="s">
        <v>35</v>
      </c>
      <c r="S54" s="20" t="s">
        <v>36</v>
      </c>
      <c r="T54" s="20">
        <v>1</v>
      </c>
      <c r="U54" s="20" t="s">
        <v>37</v>
      </c>
      <c r="V54" s="20">
        <v>1</v>
      </c>
      <c r="W54" s="21">
        <f t="shared" si="9"/>
        <v>1291.1852800000001</v>
      </c>
    </row>
    <row r="55" spans="1:23" ht="45">
      <c r="A55" s="15">
        <v>52</v>
      </c>
      <c r="B55" s="16">
        <v>46333</v>
      </c>
      <c r="C55" s="16">
        <v>46697</v>
      </c>
      <c r="D55" s="13" t="s">
        <v>193</v>
      </c>
      <c r="E55" s="13" t="s">
        <v>28</v>
      </c>
      <c r="F55" s="13" t="s">
        <v>63</v>
      </c>
      <c r="G55" s="13" t="s">
        <v>64</v>
      </c>
      <c r="H55" s="13" t="s">
        <v>65</v>
      </c>
      <c r="I55" s="17" t="s">
        <v>174</v>
      </c>
      <c r="J55" s="13">
        <v>2025</v>
      </c>
      <c r="K55" s="13" t="s">
        <v>175</v>
      </c>
      <c r="L55" s="13"/>
      <c r="M55" s="13" t="s">
        <v>176</v>
      </c>
      <c r="N55" s="15">
        <v>0</v>
      </c>
      <c r="O55" s="15">
        <v>30</v>
      </c>
      <c r="P55" s="18">
        <v>2100</v>
      </c>
      <c r="Q55" s="19" t="s">
        <v>34</v>
      </c>
      <c r="R55" s="20" t="s">
        <v>35</v>
      </c>
      <c r="S55" s="20" t="s">
        <v>36</v>
      </c>
      <c r="T55" s="20">
        <v>1</v>
      </c>
      <c r="U55" s="20"/>
      <c r="V55" s="20">
        <v>1</v>
      </c>
      <c r="W55" s="21">
        <f>P55*Q55*R55*S55*T55*V55</f>
        <v>1540.6188</v>
      </c>
    </row>
    <row r="56" spans="1:23" ht="45">
      <c r="A56" s="15">
        <v>53</v>
      </c>
      <c r="B56" s="16">
        <v>46374</v>
      </c>
      <c r="C56" s="16">
        <v>46738</v>
      </c>
      <c r="D56" s="13" t="s">
        <v>193</v>
      </c>
      <c r="E56" s="13" t="s">
        <v>28</v>
      </c>
      <c r="F56" s="13" t="s">
        <v>29</v>
      </c>
      <c r="G56" s="13" t="s">
        <v>30</v>
      </c>
      <c r="H56" s="13" t="s">
        <v>177</v>
      </c>
      <c r="I56" s="17" t="s">
        <v>27</v>
      </c>
      <c r="J56" s="13">
        <v>2003</v>
      </c>
      <c r="K56" s="13" t="s">
        <v>178</v>
      </c>
      <c r="L56" s="13" t="s">
        <v>179</v>
      </c>
      <c r="M56" s="13">
        <v>306</v>
      </c>
      <c r="N56" s="15">
        <v>0</v>
      </c>
      <c r="O56" s="15">
        <v>0</v>
      </c>
      <c r="P56" s="18">
        <v>1600</v>
      </c>
      <c r="Q56" s="19" t="s">
        <v>34</v>
      </c>
      <c r="R56" s="20" t="s">
        <v>35</v>
      </c>
      <c r="S56" s="20" t="s">
        <v>36</v>
      </c>
      <c r="T56" s="20">
        <v>1</v>
      </c>
      <c r="U56" s="20" t="s">
        <v>128</v>
      </c>
      <c r="V56" s="20">
        <v>1</v>
      </c>
      <c r="W56" s="21">
        <f>P56*Q56*R56*S56*T56*U56*V56</f>
        <v>1878.0876800000003</v>
      </c>
    </row>
    <row r="57" spans="1:23" ht="45">
      <c r="A57" s="15">
        <v>54</v>
      </c>
      <c r="B57" s="16">
        <v>46280</v>
      </c>
      <c r="C57" s="16">
        <v>46644</v>
      </c>
      <c r="D57" s="13" t="s">
        <v>193</v>
      </c>
      <c r="E57" s="13" t="s">
        <v>28</v>
      </c>
      <c r="F57" s="13" t="s">
        <v>98</v>
      </c>
      <c r="G57" s="13" t="s">
        <v>99</v>
      </c>
      <c r="H57" s="13" t="s">
        <v>100</v>
      </c>
      <c r="I57" s="17" t="s">
        <v>180</v>
      </c>
      <c r="J57" s="13">
        <v>2013</v>
      </c>
      <c r="K57" s="13" t="s">
        <v>181</v>
      </c>
      <c r="L57" s="13" t="s">
        <v>182</v>
      </c>
      <c r="M57" s="13">
        <v>280</v>
      </c>
      <c r="N57" s="15">
        <v>17000</v>
      </c>
      <c r="O57" s="15">
        <v>0</v>
      </c>
      <c r="P57" s="18">
        <v>2600</v>
      </c>
      <c r="Q57" s="19" t="s">
        <v>34</v>
      </c>
      <c r="R57" s="20" t="s">
        <v>35</v>
      </c>
      <c r="S57" s="20" t="s">
        <v>36</v>
      </c>
      <c r="T57" s="20">
        <v>1</v>
      </c>
      <c r="U57" s="20"/>
      <c r="V57" s="20">
        <v>1</v>
      </c>
      <c r="W57" s="21">
        <f>P57*Q57*R57*S57*T57*V57</f>
        <v>1907.4328</v>
      </c>
    </row>
    <row r="58" spans="1:23" ht="45">
      <c r="A58" s="15">
        <v>55</v>
      </c>
      <c r="B58" s="16">
        <v>46374</v>
      </c>
      <c r="C58" s="16">
        <v>46738</v>
      </c>
      <c r="D58" s="13" t="s">
        <v>193</v>
      </c>
      <c r="E58" s="13" t="s">
        <v>28</v>
      </c>
      <c r="F58" s="13" t="s">
        <v>63</v>
      </c>
      <c r="G58" s="13" t="s">
        <v>64</v>
      </c>
      <c r="H58" s="13" t="s">
        <v>104</v>
      </c>
      <c r="I58" s="17" t="s">
        <v>183</v>
      </c>
      <c r="J58" s="13">
        <v>2014</v>
      </c>
      <c r="K58" s="13" t="s">
        <v>184</v>
      </c>
      <c r="L58" s="13" t="s">
        <v>185</v>
      </c>
      <c r="M58" s="13">
        <v>119</v>
      </c>
      <c r="N58" s="15">
        <v>0</v>
      </c>
      <c r="O58" s="15">
        <v>22</v>
      </c>
      <c r="P58" s="18">
        <v>2100</v>
      </c>
      <c r="Q58" s="19" t="s">
        <v>34</v>
      </c>
      <c r="R58" s="20" t="s">
        <v>35</v>
      </c>
      <c r="S58" s="20" t="s">
        <v>36</v>
      </c>
      <c r="T58" s="20">
        <v>1</v>
      </c>
      <c r="U58" s="20"/>
      <c r="V58" s="20">
        <v>1</v>
      </c>
      <c r="W58" s="21">
        <f>P58*Q58*R58*S58*T58*V58</f>
        <v>1540.6188</v>
      </c>
    </row>
    <row r="59" spans="1:23" ht="45">
      <c r="A59" s="15">
        <v>56</v>
      </c>
      <c r="B59" s="16">
        <v>46198</v>
      </c>
      <c r="C59" s="16">
        <v>46562</v>
      </c>
      <c r="D59" s="13" t="s">
        <v>193</v>
      </c>
      <c r="E59" s="13" t="s">
        <v>28</v>
      </c>
      <c r="F59" s="13" t="s">
        <v>29</v>
      </c>
      <c r="G59" s="13" t="s">
        <v>30</v>
      </c>
      <c r="H59" s="13" t="s">
        <v>186</v>
      </c>
      <c r="I59" s="17" t="s">
        <v>27</v>
      </c>
      <c r="J59" s="13">
        <v>2026</v>
      </c>
      <c r="K59" s="13" t="s">
        <v>187</v>
      </c>
      <c r="L59" s="13"/>
      <c r="M59" s="13" t="s">
        <v>188</v>
      </c>
      <c r="N59" s="15">
        <v>0</v>
      </c>
      <c r="O59" s="15">
        <v>0</v>
      </c>
      <c r="P59" s="18">
        <v>1600</v>
      </c>
      <c r="Q59" s="19" t="s">
        <v>34</v>
      </c>
      <c r="R59" s="20" t="s">
        <v>35</v>
      </c>
      <c r="S59" s="20" t="s">
        <v>36</v>
      </c>
      <c r="T59" s="20">
        <v>1</v>
      </c>
      <c r="U59" s="20" t="s">
        <v>128</v>
      </c>
      <c r="V59" s="20">
        <v>1</v>
      </c>
      <c r="W59" s="21">
        <f t="shared" ref="W59:W63" si="10">P59*Q59*R59*S59*T59*U59*V59</f>
        <v>1878.0876800000003</v>
      </c>
    </row>
    <row r="60" spans="1:23" ht="45">
      <c r="A60" s="15">
        <v>57</v>
      </c>
      <c r="B60" s="16">
        <v>46198</v>
      </c>
      <c r="C60" s="16">
        <v>46562</v>
      </c>
      <c r="D60" s="13" t="s">
        <v>193</v>
      </c>
      <c r="E60" s="13" t="s">
        <v>28</v>
      </c>
      <c r="F60" s="13" t="s">
        <v>29</v>
      </c>
      <c r="G60" s="13" t="s">
        <v>30</v>
      </c>
      <c r="H60" s="13" t="s">
        <v>186</v>
      </c>
      <c r="I60" s="17" t="s">
        <v>27</v>
      </c>
      <c r="J60" s="13">
        <v>2026</v>
      </c>
      <c r="K60" s="13" t="s">
        <v>189</v>
      </c>
      <c r="L60" s="13"/>
      <c r="M60" s="13" t="s">
        <v>188</v>
      </c>
      <c r="N60" s="15">
        <v>0</v>
      </c>
      <c r="O60" s="15">
        <v>0</v>
      </c>
      <c r="P60" s="18">
        <v>1600</v>
      </c>
      <c r="Q60" s="19" t="s">
        <v>34</v>
      </c>
      <c r="R60" s="20" t="s">
        <v>35</v>
      </c>
      <c r="S60" s="20" t="s">
        <v>36</v>
      </c>
      <c r="T60" s="20">
        <v>1</v>
      </c>
      <c r="U60" s="20" t="s">
        <v>128</v>
      </c>
      <c r="V60" s="20">
        <v>1</v>
      </c>
      <c r="W60" s="21">
        <f t="shared" si="10"/>
        <v>1878.0876800000003</v>
      </c>
    </row>
    <row r="61" spans="1:23" ht="45">
      <c r="A61" s="15">
        <v>58</v>
      </c>
      <c r="B61" s="16">
        <v>46198</v>
      </c>
      <c r="C61" s="16">
        <v>46562</v>
      </c>
      <c r="D61" s="13" t="s">
        <v>193</v>
      </c>
      <c r="E61" s="13" t="s">
        <v>28</v>
      </c>
      <c r="F61" s="13" t="s">
        <v>29</v>
      </c>
      <c r="G61" s="13" t="s">
        <v>30</v>
      </c>
      <c r="H61" s="13" t="s">
        <v>186</v>
      </c>
      <c r="I61" s="17" t="s">
        <v>27</v>
      </c>
      <c r="J61" s="13">
        <v>2026</v>
      </c>
      <c r="K61" s="13" t="s">
        <v>190</v>
      </c>
      <c r="L61" s="13"/>
      <c r="M61" s="13" t="s">
        <v>188</v>
      </c>
      <c r="N61" s="15">
        <v>0</v>
      </c>
      <c r="O61" s="15">
        <v>0</v>
      </c>
      <c r="P61" s="18">
        <v>1600</v>
      </c>
      <c r="Q61" s="19" t="s">
        <v>34</v>
      </c>
      <c r="R61" s="20" t="s">
        <v>35</v>
      </c>
      <c r="S61" s="20" t="s">
        <v>36</v>
      </c>
      <c r="T61" s="20">
        <v>1</v>
      </c>
      <c r="U61" s="20" t="s">
        <v>128</v>
      </c>
      <c r="V61" s="20">
        <v>1</v>
      </c>
      <c r="W61" s="21">
        <f t="shared" si="10"/>
        <v>1878.0876800000003</v>
      </c>
    </row>
    <row r="62" spans="1:23" ht="45">
      <c r="A62" s="15">
        <v>59</v>
      </c>
      <c r="B62" s="16">
        <v>46198</v>
      </c>
      <c r="C62" s="16">
        <v>46562</v>
      </c>
      <c r="D62" s="13" t="s">
        <v>193</v>
      </c>
      <c r="E62" s="13" t="s">
        <v>28</v>
      </c>
      <c r="F62" s="13" t="s">
        <v>29</v>
      </c>
      <c r="G62" s="13" t="s">
        <v>30</v>
      </c>
      <c r="H62" s="13" t="s">
        <v>186</v>
      </c>
      <c r="I62" s="17" t="s">
        <v>27</v>
      </c>
      <c r="J62" s="13">
        <v>2026</v>
      </c>
      <c r="K62" s="13" t="s">
        <v>191</v>
      </c>
      <c r="L62" s="13"/>
      <c r="M62" s="13" t="s">
        <v>188</v>
      </c>
      <c r="N62" s="15">
        <v>0</v>
      </c>
      <c r="O62" s="15">
        <v>0</v>
      </c>
      <c r="P62" s="18">
        <v>1600</v>
      </c>
      <c r="Q62" s="19" t="s">
        <v>34</v>
      </c>
      <c r="R62" s="20" t="s">
        <v>35</v>
      </c>
      <c r="S62" s="20" t="s">
        <v>36</v>
      </c>
      <c r="T62" s="20">
        <v>1</v>
      </c>
      <c r="U62" s="20" t="s">
        <v>128</v>
      </c>
      <c r="V62" s="20">
        <v>1</v>
      </c>
      <c r="W62" s="21">
        <f t="shared" si="10"/>
        <v>1878.0876800000003</v>
      </c>
    </row>
    <row r="63" spans="1:23" ht="45">
      <c r="A63" s="15">
        <v>60</v>
      </c>
      <c r="B63" s="16">
        <v>46198</v>
      </c>
      <c r="C63" s="16">
        <v>46562</v>
      </c>
      <c r="D63" s="13" t="s">
        <v>193</v>
      </c>
      <c r="E63" s="13" t="s">
        <v>28</v>
      </c>
      <c r="F63" s="13" t="s">
        <v>29</v>
      </c>
      <c r="G63" s="13" t="s">
        <v>30</v>
      </c>
      <c r="H63" s="13" t="s">
        <v>186</v>
      </c>
      <c r="I63" s="17" t="s">
        <v>27</v>
      </c>
      <c r="J63" s="13">
        <v>2026</v>
      </c>
      <c r="K63" s="13" t="s">
        <v>192</v>
      </c>
      <c r="L63" s="13"/>
      <c r="M63" s="13" t="s">
        <v>188</v>
      </c>
      <c r="N63" s="15">
        <v>0</v>
      </c>
      <c r="O63" s="15">
        <v>0</v>
      </c>
      <c r="P63" s="18">
        <v>1600</v>
      </c>
      <c r="Q63" s="19" t="s">
        <v>34</v>
      </c>
      <c r="R63" s="20" t="s">
        <v>35</v>
      </c>
      <c r="S63" s="20" t="s">
        <v>36</v>
      </c>
      <c r="T63" s="20">
        <v>1</v>
      </c>
      <c r="U63" s="20" t="s">
        <v>128</v>
      </c>
      <c r="V63" s="20">
        <v>1</v>
      </c>
      <c r="W63" s="21">
        <f t="shared" si="10"/>
        <v>1878.0876800000003</v>
      </c>
    </row>
    <row r="64" spans="1:23" ht="15">
      <c r="A64" s="27" t="s">
        <v>24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2">
        <f>SUM(W4:W63)</f>
        <v>91852.92055999994</v>
      </c>
    </row>
    <row r="70" spans="1:17">
      <c r="A70" s="4"/>
      <c r="D70" s="12"/>
      <c r="L70" s="4"/>
      <c r="N70" s="12"/>
    </row>
    <row r="71" spans="1:17">
      <c r="A71" s="23"/>
      <c r="B71" s="24"/>
      <c r="C71" s="24"/>
      <c r="L71" s="23"/>
      <c r="M71" s="24"/>
      <c r="N71" s="24"/>
    </row>
    <row r="72" spans="1:17">
      <c r="A72" s="4"/>
      <c r="L72" s="4"/>
    </row>
    <row r="73" spans="1:17">
      <c r="A73" s="4"/>
      <c r="D73" s="5"/>
      <c r="L73" s="4"/>
      <c r="Q73" s="4"/>
    </row>
    <row r="74" spans="1:17">
      <c r="D74" s="5"/>
      <c r="Q74" s="4"/>
    </row>
  </sheetData>
  <autoFilter ref="A3:X64"/>
  <mergeCells count="15">
    <mergeCell ref="W1:W2"/>
    <mergeCell ref="A1:A2"/>
    <mergeCell ref="B1:C1"/>
    <mergeCell ref="D1:D2"/>
    <mergeCell ref="E1:E2"/>
    <mergeCell ref="F1:F2"/>
    <mergeCell ref="G1:G2"/>
    <mergeCell ref="H1:H2"/>
    <mergeCell ref="Q1:V1"/>
    <mergeCell ref="A71:C71"/>
    <mergeCell ref="L71:N71"/>
    <mergeCell ref="J1:O1"/>
    <mergeCell ref="P1:P2"/>
    <mergeCell ref="A64:V64"/>
    <mergeCell ref="I1:I2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!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Дрожжак Людмила Сергеевна (Lyudmila Drozhzhak)</dc:creator>
  <cp:lastModifiedBy>Наутилус</cp:lastModifiedBy>
  <cp:lastPrinted>2026-06-25T14:13:51Z</cp:lastPrinted>
  <dcterms:created xsi:type="dcterms:W3CDTF">2010-06-03T12:56:40Z</dcterms:created>
  <dcterms:modified xsi:type="dcterms:W3CDTF">2026-06-25T14:32:44Z</dcterms:modified>
</cp:coreProperties>
</file>