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26\ЕАТ РФ\Муляжи имитаторов травм, коврики 30510,00\"/>
    </mc:Choice>
  </mc:AlternateContent>
  <xr:revisionPtr revIDLastSave="0" documentId="13_ncr:1_{EA5CA8FC-BEC0-47F8-AA64-36A8F94760C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ср.ариф." sheetId="1" r:id="rId1"/>
    <sheet name="Лист2" sheetId="2" r:id="rId2"/>
    <sheet name="Лист3" sheetId="3" r:id="rId3"/>
  </sheets>
  <definedNames>
    <definedName name="OLE_LINK1" localSheetId="0">'ср.ариф.'!#REF!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" i="1" l="1"/>
  <c r="T8" i="1"/>
  <c r="P8" i="1"/>
  <c r="O8" i="1"/>
  <c r="N8" i="1"/>
  <c r="S8" i="1" s="1"/>
  <c r="U7" i="1"/>
  <c r="T7" i="1"/>
  <c r="P7" i="1"/>
  <c r="O7" i="1"/>
  <c r="N7" i="1"/>
  <c r="S7" i="1" s="1"/>
  <c r="U9" i="1" l="1"/>
  <c r="Q7" i="1"/>
  <c r="R7" i="1" s="1"/>
  <c r="Q8" i="1"/>
  <c r="R8" i="1" s="1"/>
</calcChain>
</file>

<file path=xl/sharedStrings.xml><?xml version="1.0" encoding="utf-8"?>
<sst xmlns="http://schemas.openxmlformats.org/spreadsheetml/2006/main" count="38" uniqueCount="32">
  <si>
    <t>№ п/п</t>
  </si>
  <si>
    <t>Источник №1</t>
  </si>
  <si>
    <t>Источник №2</t>
  </si>
  <si>
    <t>Источник №3</t>
  </si>
  <si>
    <t>Источник №4</t>
  </si>
  <si>
    <t>Источник №5</t>
  </si>
  <si>
    <t>Средн. арифм.</t>
  </si>
  <si>
    <t>Кол-во знач.</t>
  </si>
  <si>
    <t>Сред.квадр.откл. σ=</t>
  </si>
  <si>
    <t>Коэфф вариации V=</t>
  </si>
  <si>
    <t>Совокупность значений</t>
  </si>
  <si>
    <t>Кол-во</t>
  </si>
  <si>
    <t>Цена за ед.изм.</t>
  </si>
  <si>
    <t>РК</t>
  </si>
  <si>
    <t>%</t>
  </si>
  <si>
    <t>РК с %</t>
  </si>
  <si>
    <r>
      <t xml:space="preserve">Директор ФИЦ ПХФ и МХ РАН  </t>
    </r>
    <r>
      <rPr>
        <u/>
        <sz val="11"/>
        <rFont val="Times New Roman"/>
        <family val="1"/>
        <charset val="204"/>
      </rPr>
      <t>____________</t>
    </r>
    <r>
      <rPr>
        <sz val="11"/>
        <rFont val="Times New Roman"/>
        <family val="1"/>
        <charset val="204"/>
      </rPr>
      <t>__  Голосов Е.В.</t>
    </r>
  </si>
  <si>
    <t>Ед. изм.</t>
  </si>
  <si>
    <t>*Цена за ед. товара</t>
  </si>
  <si>
    <t>ИТОГО:</t>
  </si>
  <si>
    <t xml:space="preserve">                    (должность)                                         подписано ЭЦП                (расшифровка подписи)</t>
  </si>
  <si>
    <t xml:space="preserve">ОБОСНОВАНИЕ ЦЕНЫ КОНТРАКТА
</t>
  </si>
  <si>
    <t xml:space="preserve">Цена контракта рассчитана методом сопоставимых рыночных цен (анализа рынка).
</t>
  </si>
  <si>
    <t>* С целью эффективного использования бюджетных средств, в соответствии со ст. 34, 72 Бюджетного кодекса РФ, цена контракта с единственным поставщиком рассчитана исходя из минимального значения цены единицы.</t>
  </si>
  <si>
    <t>*Расчет цены контракта</t>
  </si>
  <si>
    <t>Расчет цены контракта</t>
  </si>
  <si>
    <t>Наименование товара</t>
  </si>
  <si>
    <t>шт.</t>
  </si>
  <si>
    <t>Набор муляжей имитаторов травм</t>
  </si>
  <si>
    <t>Коврик для проведения сердечно-легочной реанимации</t>
  </si>
  <si>
    <t>В результате проведенного расчета стартовая цена составит    30 510 руб 60 коп</t>
  </si>
  <si>
    <t>Поставка муляжей имитаторов травм и ковриков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</si>
</sst>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9" x14ac:knownFonts="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333399"/>
      <name val="Calibri"/>
      <family val="2"/>
      <charset val="204"/>
    </font>
    <font>
      <b/>
      <sz val="13"/>
      <color rgb="FF333399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8" fillId="2" borderId="0" applyBorder="0" applyProtection="0"/>
    <xf numFmtId="0" fontId="28" fillId="3" borderId="0" applyBorder="0" applyProtection="0"/>
    <xf numFmtId="0" fontId="28" fillId="4" borderId="0" applyBorder="0" applyProtection="0"/>
    <xf numFmtId="0" fontId="28" fillId="2" borderId="0" applyBorder="0" applyProtection="0"/>
    <xf numFmtId="0" fontId="28" fillId="5" borderId="0" applyBorder="0" applyProtection="0"/>
    <xf numFmtId="0" fontId="28" fillId="3" borderId="0" applyBorder="0" applyProtection="0"/>
    <xf numFmtId="0" fontId="28" fillId="6" borderId="0" applyBorder="0" applyProtection="0"/>
    <xf numFmtId="0" fontId="28" fillId="7" borderId="0" applyBorder="0" applyProtection="0"/>
    <xf numFmtId="0" fontId="28" fillId="8" borderId="0" applyBorder="0" applyProtection="0"/>
    <xf numFmtId="0" fontId="28" fillId="6" borderId="0" applyBorder="0" applyProtection="0"/>
    <xf numFmtId="0" fontId="28" fillId="9" borderId="0" applyBorder="0" applyProtection="0"/>
    <xf numFmtId="0" fontId="28" fillId="3" borderId="0" applyBorder="0" applyProtection="0"/>
    <xf numFmtId="0" fontId="1" fillId="10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10" borderId="0" applyBorder="0" applyProtection="0"/>
    <xf numFmtId="0" fontId="1" fillId="3" borderId="0" applyBorder="0" applyProtection="0"/>
    <xf numFmtId="0" fontId="1" fillId="10" borderId="0" applyBorder="0" applyProtection="0"/>
    <xf numFmtId="0" fontId="1" fillId="11" borderId="0" applyBorder="0" applyProtection="0"/>
    <xf numFmtId="0" fontId="1" fillId="12" borderId="0" applyBorder="0" applyProtection="0"/>
    <xf numFmtId="0" fontId="1" fillId="13" borderId="0" applyBorder="0" applyProtection="0"/>
    <xf numFmtId="0" fontId="1" fillId="10" borderId="0" applyBorder="0" applyProtection="0"/>
    <xf numFmtId="0" fontId="1" fillId="14" borderId="0" applyBorder="0" applyProtection="0"/>
    <xf numFmtId="0" fontId="2" fillId="3" borderId="1" applyProtection="0"/>
    <xf numFmtId="0" fontId="3" fillId="2" borderId="2" applyProtection="0"/>
    <xf numFmtId="0" fontId="4" fillId="2" borderId="1" applyProtection="0"/>
    <xf numFmtId="0" fontId="5" fillId="0" borderId="3" applyProtection="0"/>
    <xf numFmtId="0" fontId="6" fillId="0" borderId="4" applyProtection="0"/>
    <xf numFmtId="0" fontId="7" fillId="0" borderId="5" applyProtection="0"/>
    <xf numFmtId="0" fontId="7" fillId="0" borderId="0" applyBorder="0" applyProtection="0"/>
    <xf numFmtId="0" fontId="8" fillId="0" borderId="6" applyProtection="0"/>
    <xf numFmtId="0" fontId="9" fillId="15" borderId="7" applyProtection="0"/>
    <xf numFmtId="0" fontId="10" fillId="0" borderId="0" applyBorder="0" applyProtection="0"/>
    <xf numFmtId="0" fontId="11" fillId="8" borderId="0" applyBorder="0" applyProtection="0"/>
    <xf numFmtId="0" fontId="12" fillId="0" borderId="0"/>
    <xf numFmtId="0" fontId="13" fillId="0" borderId="0"/>
    <xf numFmtId="0" fontId="14" fillId="16" borderId="0" applyBorder="0" applyProtection="0"/>
    <xf numFmtId="0" fontId="15" fillId="0" borderId="0" applyBorder="0" applyProtection="0"/>
    <xf numFmtId="0" fontId="13" fillId="4" borderId="8" applyProtection="0"/>
    <xf numFmtId="0" fontId="16" fillId="0" borderId="9" applyProtection="0"/>
    <xf numFmtId="0" fontId="17" fillId="0" borderId="0" applyBorder="0" applyProtection="0"/>
    <xf numFmtId="0" fontId="18" fillId="17" borderId="0" applyBorder="0" applyProtection="0"/>
  </cellStyleXfs>
  <cellXfs count="38">
    <xf numFmtId="0" fontId="0" fillId="0" borderId="0" xfId="0"/>
    <xf numFmtId="0" fontId="19" fillId="0" borderId="0" xfId="0" applyFont="1" applyFill="1"/>
    <xf numFmtId="0" fontId="0" fillId="0" borderId="0" xfId="0" applyFill="1"/>
    <xf numFmtId="164" fontId="22" fillId="0" borderId="11" xfId="0" applyNumberFormat="1" applyFont="1" applyFill="1" applyBorder="1" applyAlignment="1">
      <alignment horizontal="center" vertical="center" wrapText="1"/>
    </xf>
    <xf numFmtId="2" fontId="22" fillId="0" borderId="11" xfId="0" applyNumberFormat="1" applyFont="1" applyFill="1" applyBorder="1" applyAlignment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  <protection locked="0"/>
    </xf>
    <xf numFmtId="164" fontId="19" fillId="0" borderId="11" xfId="0" applyNumberFormat="1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2" fontId="19" fillId="0" borderId="11" xfId="0" applyNumberFormat="1" applyFont="1" applyFill="1" applyBorder="1" applyAlignment="1">
      <alignment horizontal="center" vertical="center" wrapText="1"/>
    </xf>
    <xf numFmtId="2" fontId="19" fillId="0" borderId="0" xfId="0" applyNumberFormat="1" applyFont="1" applyFill="1"/>
    <xf numFmtId="0" fontId="25" fillId="0" borderId="0" xfId="0" applyFont="1" applyFill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25" fillId="0" borderId="0" xfId="0" applyFont="1" applyFill="1"/>
    <xf numFmtId="164" fontId="19" fillId="0" borderId="0" xfId="0" applyNumberFormat="1" applyFont="1" applyFill="1"/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164" fontId="23" fillId="0" borderId="11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14" fontId="25" fillId="0" borderId="0" xfId="0" applyNumberFormat="1" applyFont="1" applyFill="1" applyBorder="1" applyAlignment="1">
      <alignment horizontal="center" vertical="top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top" wrapText="1"/>
    </xf>
    <xf numFmtId="0" fontId="25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left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right" vertical="center" wrapText="1"/>
    </xf>
    <xf numFmtId="0" fontId="22" fillId="0" borderId="10" xfId="0" applyFont="1" applyFill="1" applyBorder="1" applyAlignment="1">
      <alignment horizontal="right" vertical="center" wrapText="1"/>
    </xf>
    <xf numFmtId="0" fontId="22" fillId="0" borderId="17" xfId="0" applyFont="1" applyFill="1" applyBorder="1" applyAlignment="1">
      <alignment horizontal="right" vertical="center" wrapText="1"/>
    </xf>
    <xf numFmtId="0" fontId="22" fillId="0" borderId="12" xfId="0" applyFont="1" applyFill="1" applyBorder="1" applyAlignment="1">
      <alignment horizontal="right" vertical="center" wrapText="1"/>
    </xf>
    <xf numFmtId="0" fontId="22" fillId="0" borderId="12" xfId="0" applyFont="1" applyFill="1" applyBorder="1" applyAlignment="1">
      <alignment horizontal="left" vertical="center" wrapText="1"/>
    </xf>
  </cellXfs>
  <cellStyles count="44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 2" xfId="19" xr:uid="{00000000-0005-0000-0000-000012000000}"/>
    <cellStyle name="Акцент2 2" xfId="20" xr:uid="{00000000-0005-0000-0000-000013000000}"/>
    <cellStyle name="Акцент3 2" xfId="21" xr:uid="{00000000-0005-0000-0000-000014000000}"/>
    <cellStyle name="Акцент4 2" xfId="22" xr:uid="{00000000-0005-0000-0000-000015000000}"/>
    <cellStyle name="Акцент5 2" xfId="23" xr:uid="{00000000-0005-0000-0000-000016000000}"/>
    <cellStyle name="Акцент6 2" xfId="24" xr:uid="{00000000-0005-0000-0000-000017000000}"/>
    <cellStyle name="Ввод  2" xfId="25" xr:uid="{00000000-0005-0000-0000-000018000000}"/>
    <cellStyle name="Вывод 2" xfId="26" xr:uid="{00000000-0005-0000-0000-000019000000}"/>
    <cellStyle name="Вычисление 2" xfId="27" xr:uid="{00000000-0005-0000-0000-00001A000000}"/>
    <cellStyle name="Заголовок 1 2" xfId="28" xr:uid="{00000000-0005-0000-0000-00001B000000}"/>
    <cellStyle name="Заголовок 2 2" xfId="29" xr:uid="{00000000-0005-0000-0000-00001C000000}"/>
    <cellStyle name="Заголовок 3 2" xfId="30" xr:uid="{00000000-0005-0000-0000-00001D000000}"/>
    <cellStyle name="Заголовок 4 2" xfId="31" xr:uid="{00000000-0005-0000-0000-00001E000000}"/>
    <cellStyle name="Итог 2" xfId="32" xr:uid="{00000000-0005-0000-0000-00001F000000}"/>
    <cellStyle name="Контрольная ячейка 2" xfId="33" xr:uid="{00000000-0005-0000-0000-000020000000}"/>
    <cellStyle name="Название 2" xfId="34" xr:uid="{00000000-0005-0000-0000-000021000000}"/>
    <cellStyle name="Нейтральный 2" xfId="35" xr:uid="{00000000-0005-0000-0000-000022000000}"/>
    <cellStyle name="Обычный" xfId="0" builtinId="0"/>
    <cellStyle name="Обычный 2" xfId="36" xr:uid="{00000000-0005-0000-0000-000024000000}"/>
    <cellStyle name="Обычный 3" xfId="37" xr:uid="{00000000-0005-0000-0000-000025000000}"/>
    <cellStyle name="Плохой 2" xfId="38" xr:uid="{00000000-0005-0000-0000-000026000000}"/>
    <cellStyle name="Пояснение 2" xfId="39" xr:uid="{00000000-0005-0000-0000-000027000000}"/>
    <cellStyle name="Примечание 2" xfId="40" xr:uid="{00000000-0005-0000-0000-000028000000}"/>
    <cellStyle name="Связанная ячейка 2" xfId="41" xr:uid="{00000000-0005-0000-0000-000029000000}"/>
    <cellStyle name="Текст предупреждения 2" xfId="42" xr:uid="{00000000-0005-0000-0000-00002A000000}"/>
    <cellStyle name="Хороший 2" xfId="43" xr:uid="{00000000-0005-0000-0000-00002B000000}"/>
  </cellStyles>
  <dxfs count="6"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800080"/>
      </font>
      <fill>
        <patternFill>
          <bgColor rgb="FFFF99CC"/>
        </patternFill>
      </fill>
    </dxf>
    <dxf>
      <font>
        <color rgb="FF008000"/>
      </font>
      <fill>
        <patternFill>
          <bgColor rgb="FFCCFFCC"/>
        </patternFill>
      </fill>
    </dxf>
    <dxf>
      <font>
        <color rgb="FF800080"/>
      </font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</xdr:colOff>
      <xdr:row>10</xdr:row>
      <xdr:rowOff>266702</xdr:rowOff>
    </xdr:from>
    <xdr:to>
      <xdr:col>5</xdr:col>
      <xdr:colOff>971551</xdr:colOff>
      <xdr:row>12</xdr:row>
      <xdr:rowOff>19051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285751" y="4057652"/>
          <a:ext cx="6934200" cy="447674"/>
        </a:xfrm>
        <a:prstGeom prst="rect">
          <a:avLst/>
        </a:prstGeom>
        <a:ln w="0"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29"/>
  <sheetViews>
    <sheetView tabSelected="1" zoomScaleNormal="100" workbookViewId="0">
      <pane ySplit="1" topLeftCell="A2" activePane="bottomLeft" state="frozen"/>
      <selection pane="bottomLeft" activeCell="B7" sqref="B7:B8"/>
    </sheetView>
  </sheetViews>
  <sheetFormatPr defaultColWidth="9.140625" defaultRowHeight="15" x14ac:dyDescent="0.25"/>
  <cols>
    <col min="1" max="1" width="4.28515625" style="1" customWidth="1"/>
    <col min="2" max="2" width="57.85546875" style="1" customWidth="1"/>
    <col min="3" max="3" width="9.140625" style="1"/>
    <col min="4" max="4" width="6.42578125" style="1" customWidth="1"/>
    <col min="5" max="5" width="16" style="1" customWidth="1"/>
    <col min="6" max="6" width="14.85546875" style="1" customWidth="1"/>
    <col min="7" max="7" width="14" style="1" customWidth="1"/>
    <col min="8" max="8" width="7.28515625" style="11" hidden="1" customWidth="1"/>
    <col min="9" max="9" width="11.5703125" style="11" hidden="1" customWidth="1"/>
    <col min="10" max="13" width="9.140625" style="1" hidden="1"/>
    <col min="14" max="14" width="18.7109375" style="1" customWidth="1"/>
    <col min="15" max="15" width="7.5703125" style="1" customWidth="1"/>
    <col min="16" max="16" width="11.28515625" style="1" customWidth="1"/>
    <col min="17" max="17" width="9.28515625" style="1" customWidth="1"/>
    <col min="18" max="18" width="18.42578125" style="1" customWidth="1"/>
    <col min="19" max="19" width="16.7109375" style="1" customWidth="1"/>
    <col min="20" max="20" width="11.7109375" style="1" customWidth="1"/>
    <col min="21" max="21" width="12.140625" style="1" customWidth="1"/>
    <col min="22" max="22" width="9.28515625" style="1" customWidth="1"/>
    <col min="23" max="1024" width="9.140625" style="1"/>
    <col min="1025" max="16384" width="9.140625" style="2"/>
  </cols>
  <sheetData>
    <row r="1" spans="1:21" ht="22.5" customHeight="1" x14ac:dyDescent="0.25">
      <c r="A1" s="26" t="s">
        <v>21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1" ht="22.5" customHeight="1" x14ac:dyDescent="0.25">
      <c r="A2" s="26" t="s">
        <v>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1" ht="12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21" ht="21.75" customHeight="1" x14ac:dyDescent="0.25">
      <c r="A4" s="28" t="s">
        <v>22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21" ht="41.25" customHeight="1" x14ac:dyDescent="0.25">
      <c r="A5" s="23" t="s">
        <v>0</v>
      </c>
      <c r="B5" s="24" t="s">
        <v>26</v>
      </c>
      <c r="C5" s="31" t="s">
        <v>17</v>
      </c>
      <c r="D5" s="31" t="s">
        <v>11</v>
      </c>
      <c r="E5" s="3" t="s">
        <v>1</v>
      </c>
      <c r="F5" s="3" t="s">
        <v>2</v>
      </c>
      <c r="G5" s="3" t="s">
        <v>3</v>
      </c>
      <c r="H5" s="22" t="s">
        <v>4</v>
      </c>
      <c r="I5" s="22"/>
      <c r="J5" s="22"/>
      <c r="K5" s="22" t="s">
        <v>5</v>
      </c>
      <c r="L5" s="22"/>
      <c r="M5" s="22"/>
      <c r="N5" s="22" t="s">
        <v>6</v>
      </c>
      <c r="O5" s="23" t="s">
        <v>7</v>
      </c>
      <c r="P5" s="23" t="s">
        <v>8</v>
      </c>
      <c r="Q5" s="23" t="s">
        <v>9</v>
      </c>
      <c r="R5" s="23" t="s">
        <v>10</v>
      </c>
      <c r="S5" s="19" t="s">
        <v>25</v>
      </c>
      <c r="T5" s="19" t="s">
        <v>18</v>
      </c>
      <c r="U5" s="19" t="s">
        <v>24</v>
      </c>
    </row>
    <row r="6" spans="1:21" ht="39" customHeight="1" x14ac:dyDescent="0.25">
      <c r="A6" s="23"/>
      <c r="B6" s="25"/>
      <c r="C6" s="32"/>
      <c r="D6" s="32"/>
      <c r="E6" s="3" t="s">
        <v>12</v>
      </c>
      <c r="F6" s="3" t="s">
        <v>12</v>
      </c>
      <c r="G6" s="3" t="s">
        <v>12</v>
      </c>
      <c r="H6" s="3" t="s">
        <v>13</v>
      </c>
      <c r="I6" s="3" t="s">
        <v>14</v>
      </c>
      <c r="J6" s="3" t="s">
        <v>15</v>
      </c>
      <c r="K6" s="3" t="s">
        <v>13</v>
      </c>
      <c r="L6" s="3" t="s">
        <v>14</v>
      </c>
      <c r="M6" s="3" t="s">
        <v>15</v>
      </c>
      <c r="N6" s="22"/>
      <c r="O6" s="23"/>
      <c r="P6" s="23"/>
      <c r="Q6" s="23"/>
      <c r="R6" s="23"/>
      <c r="S6" s="19"/>
      <c r="T6" s="19"/>
      <c r="U6" s="19"/>
    </row>
    <row r="7" spans="1:21" ht="39" customHeight="1" x14ac:dyDescent="0.25">
      <c r="A7" s="16">
        <v>1</v>
      </c>
      <c r="B7" s="37" t="s">
        <v>29</v>
      </c>
      <c r="C7" s="15" t="s">
        <v>27</v>
      </c>
      <c r="D7" s="4">
        <v>2</v>
      </c>
      <c r="E7" s="17">
        <v>1080</v>
      </c>
      <c r="F7" s="5">
        <v>1150</v>
      </c>
      <c r="G7" s="5">
        <v>1290</v>
      </c>
      <c r="H7" s="14"/>
      <c r="I7" s="14"/>
      <c r="J7" s="14"/>
      <c r="K7" s="14"/>
      <c r="L7" s="14"/>
      <c r="M7" s="14"/>
      <c r="N7" s="6">
        <f t="shared" ref="N7:N8" si="0">(E7+F7+G7)/3</f>
        <v>1173.3333333333333</v>
      </c>
      <c r="O7" s="7">
        <f t="shared" ref="O7:O8" si="1">COUNT(E7,F7,G7,J7,M7)</f>
        <v>3</v>
      </c>
      <c r="P7" s="8">
        <f t="shared" ref="P7:P8" si="2">STDEV(E7,F7,G7,J7,M7)</f>
        <v>106.92676621563626</v>
      </c>
      <c r="Q7" s="8">
        <f t="shared" ref="Q7:Q8" si="3">P7/N7*100</f>
        <v>9.1130766661053642</v>
      </c>
      <c r="R7" s="7" t="str">
        <f t="shared" ref="R7:R8" si="4">IF(Q7&lt;33,"ОДНОРОДНЫЕ","НЕОДНОРОДНЫЕ")</f>
        <v>ОДНОРОДНЫЕ</v>
      </c>
      <c r="S7" s="6">
        <f t="shared" ref="S7:S8" si="5">D7*N7</f>
        <v>2346.6666666666665</v>
      </c>
      <c r="T7" s="6">
        <f t="shared" ref="T7:T8" si="6">E7</f>
        <v>1080</v>
      </c>
      <c r="U7" s="6">
        <f t="shared" ref="U7:U8" si="7">E7*D7</f>
        <v>2160</v>
      </c>
    </row>
    <row r="8" spans="1:21" ht="39" customHeight="1" x14ac:dyDescent="0.25">
      <c r="A8" s="16">
        <v>2</v>
      </c>
      <c r="B8" s="37" t="s">
        <v>28</v>
      </c>
      <c r="C8" s="15" t="s">
        <v>27</v>
      </c>
      <c r="D8" s="4">
        <v>1</v>
      </c>
      <c r="E8" s="17">
        <v>28350</v>
      </c>
      <c r="F8" s="5">
        <v>29750</v>
      </c>
      <c r="G8" s="5">
        <v>32000</v>
      </c>
      <c r="H8" s="14"/>
      <c r="I8" s="14"/>
      <c r="J8" s="14"/>
      <c r="K8" s="14"/>
      <c r="L8" s="14"/>
      <c r="M8" s="14"/>
      <c r="N8" s="6">
        <f t="shared" si="0"/>
        <v>30033.333333333332</v>
      </c>
      <c r="O8" s="7">
        <f t="shared" si="1"/>
        <v>3</v>
      </c>
      <c r="P8" s="8">
        <f t="shared" si="2"/>
        <v>1841.421552315855</v>
      </c>
      <c r="Q8" s="8">
        <f t="shared" si="3"/>
        <v>6.1312593306854222</v>
      </c>
      <c r="R8" s="7" t="str">
        <f t="shared" si="4"/>
        <v>ОДНОРОДНЫЕ</v>
      </c>
      <c r="S8" s="6">
        <f t="shared" si="5"/>
        <v>30033.333333333332</v>
      </c>
      <c r="T8" s="6">
        <f t="shared" si="6"/>
        <v>28350</v>
      </c>
      <c r="U8" s="6">
        <f t="shared" si="7"/>
        <v>28350</v>
      </c>
    </row>
    <row r="9" spans="1:21" ht="36.75" customHeight="1" x14ac:dyDescent="0.25">
      <c r="A9" s="33" t="s">
        <v>19</v>
      </c>
      <c r="B9" s="34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6"/>
      <c r="U9" s="8">
        <f>SUM(U7:U8)</f>
        <v>30510</v>
      </c>
    </row>
    <row r="10" spans="1:21" ht="24" customHeight="1" x14ac:dyDescent="0.25">
      <c r="A10" s="30" t="s">
        <v>23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9"/>
      <c r="U10" s="13"/>
    </row>
    <row r="11" spans="1:21" ht="21.75" customHeight="1" x14ac:dyDescent="0.25">
      <c r="A11" s="20" t="s">
        <v>30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pans="1:21" ht="33" customHeight="1" x14ac:dyDescent="0.25">
      <c r="A12" s="10"/>
      <c r="B12" s="10"/>
      <c r="C12" s="21"/>
      <c r="D12" s="21"/>
      <c r="E12" s="21"/>
      <c r="F12" s="2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21" ht="27" customHeight="1" x14ac:dyDescent="0.25">
      <c r="A13" s="29" t="s">
        <v>16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</row>
    <row r="14" spans="1:21" ht="15.75" customHeight="1" x14ac:dyDescent="0.25">
      <c r="A14" s="18" t="s">
        <v>20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21" ht="37.5" customHeight="1" x14ac:dyDescent="0.25">
      <c r="R15" s="12"/>
    </row>
    <row r="16" spans="1:21" ht="35.25" customHeight="1" x14ac:dyDescent="0.25"/>
    <row r="17" spans="1:19" ht="27" customHeight="1" x14ac:dyDescent="0.25"/>
    <row r="18" spans="1:19" ht="12.75" customHeight="1" x14ac:dyDescent="0.25"/>
    <row r="19" spans="1:19" ht="35.25" customHeight="1" x14ac:dyDescent="0.25"/>
    <row r="20" spans="1:19" ht="35.25" customHeight="1" x14ac:dyDescent="0.25"/>
    <row r="21" spans="1:19" ht="35.25" customHeight="1" x14ac:dyDescent="0.25"/>
    <row r="22" spans="1:19" ht="18" customHeight="1" x14ac:dyDescent="0.25"/>
    <row r="23" spans="1:19" ht="35.25" customHeight="1" x14ac:dyDescent="0.25"/>
    <row r="25" spans="1:19" ht="37.5" customHeight="1" x14ac:dyDescent="0.25"/>
    <row r="26" spans="1:19" s="11" customFormat="1" ht="67.5" customHeight="1" x14ac:dyDescent="0.25">
      <c r="A26" s="1"/>
      <c r="B26" s="1"/>
      <c r="C26" s="1"/>
      <c r="D26" s="1"/>
      <c r="E26" s="1"/>
      <c r="F26" s="1"/>
      <c r="G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33.75" customHeight="1" x14ac:dyDescent="0.25"/>
    <row r="28" spans="1:19" ht="26.25" customHeight="1" x14ac:dyDescent="0.25"/>
    <row r="29" spans="1:19" ht="27.75" customHeight="1" x14ac:dyDescent="0.25"/>
  </sheetData>
  <mergeCells count="24">
    <mergeCell ref="A1:S1"/>
    <mergeCell ref="A3:S3"/>
    <mergeCell ref="A4:S4"/>
    <mergeCell ref="A2:U2"/>
    <mergeCell ref="A13:S13"/>
    <mergeCell ref="A10:S10"/>
    <mergeCell ref="T5:T6"/>
    <mergeCell ref="U5:U6"/>
    <mergeCell ref="C5:C6"/>
    <mergeCell ref="D5:D6"/>
    <mergeCell ref="A9:T9"/>
    <mergeCell ref="K5:M5"/>
    <mergeCell ref="A14:S14"/>
    <mergeCell ref="S5:S6"/>
    <mergeCell ref="A11:S11"/>
    <mergeCell ref="C12:F12"/>
    <mergeCell ref="N5:N6"/>
    <mergeCell ref="O5:O6"/>
    <mergeCell ref="P5:P6"/>
    <mergeCell ref="Q5:Q6"/>
    <mergeCell ref="R5:R6"/>
    <mergeCell ref="A5:A6"/>
    <mergeCell ref="B5:B6"/>
    <mergeCell ref="H5:J5"/>
  </mergeCells>
  <conditionalFormatting sqref="R7:R8">
    <cfRule type="expression" dxfId="5" priority="7">
      <formula>NOT(ISERROR(SEARCH("НЕ",R7)))</formula>
    </cfRule>
    <cfRule type="expression" dxfId="4" priority="8">
      <formula>NOT(ISERROR(SEARCH("ОДНОРОДНЫЕ",R7)))</formula>
    </cfRule>
    <cfRule type="expression" dxfId="3" priority="9">
      <formula>NOT(ISERROR(SEARCH("НЕОДНОРОДНЫЕ",R7)))</formula>
    </cfRule>
  </conditionalFormatting>
  <conditionalFormatting sqref="R7:R8">
    <cfRule type="expression" dxfId="2" priority="10">
      <formula>NOT(ISERROR(SEARCH("НЕОДНОРОДНЫЕ",R7)))</formula>
    </cfRule>
    <cfRule type="expression" dxfId="1" priority="11">
      <formula>NOT(ISERROR(SEARCH("ОДНОРОДНЫЕ",R7)))</formula>
    </cfRule>
    <cfRule type="expression" dxfId="0" priority="12">
      <formula>NOT(ISERROR(SEARCH("НЕОДНОРОДНЫЕ",R7)))</formula>
    </cfRule>
  </conditionalFormatting>
  <pageMargins left="0.7" right="0.7" top="0.75" bottom="0.75" header="0.51180555555555496" footer="0.51180555555555496"/>
  <pageSetup paperSize="9" scale="57" firstPageNumber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3" sqref="J3"/>
    </sheetView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ср.ариф.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</dc:creator>
  <cp:lastModifiedBy>USER556</cp:lastModifiedBy>
  <cp:revision>6</cp:revision>
  <cp:lastPrinted>2026-08-27T11:38:20Z</cp:lastPrinted>
  <dcterms:created xsi:type="dcterms:W3CDTF">2015-03-09T15:47:32Z</dcterms:created>
  <dcterms:modified xsi:type="dcterms:W3CDTF">2026-08-31T06:24:18Z</dcterms:modified>
  <dc:language>ru-RU</dc:language>
</cp:coreProperties>
</file>