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БЕРЕЗКА 2026\Масло для подвесных лодочных моторов\"/>
    </mc:Choice>
  </mc:AlternateContent>
  <xr:revisionPtr revIDLastSave="0" documentId="8_{26082754-B05B-4D7F-AAB7-255C9E70ABD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боснование Н(М)ЦК" sheetId="19" r:id="rId1"/>
    <sheet name="Расчет цены " sheetId="20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0" i="20" l="1"/>
  <c r="P10" i="20" s="1"/>
  <c r="Q10" i="20" s="1"/>
  <c r="R10" i="20" s="1"/>
  <c r="L10" i="20"/>
  <c r="M10" i="20" s="1"/>
  <c r="N10" i="20" s="1"/>
  <c r="R11" i="20" l="1"/>
  <c r="B9" i="19" l="1"/>
</calcChain>
</file>

<file path=xl/sharedStrings.xml><?xml version="1.0" encoding="utf-8"?>
<sst xmlns="http://schemas.openxmlformats.org/spreadsheetml/2006/main" count="47" uniqueCount="42">
  <si>
    <t>№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</si>
  <si>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</si>
  <si>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</si>
  <si>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</si>
  <si>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ИТОГО:</t>
  </si>
  <si>
    <t>Рассчет Н(М)ЦК произвел:</t>
  </si>
  <si>
    <t xml:space="preserve"> (должность)</t>
  </si>
  <si>
    <t>(подпись)</t>
  </si>
  <si>
    <t>(расшифровка подписи)</t>
  </si>
  <si>
    <t>Ведущий инженер группы закупочной деятельности</t>
  </si>
  <si>
    <t>Коммерческое предложение №3</t>
  </si>
  <si>
    <t>Обоснование начальной (максимальной) цены государственного контракта</t>
  </si>
  <si>
    <t>Основные характеристики объекта закупки</t>
  </si>
  <si>
    <t>Используемый метод определения НМЦК с обоснованием:</t>
  </si>
  <si>
    <t xml:space="preserve">Обоснование начальной (максимальной) цены контракта (Н(М)ЦК) 
</t>
  </si>
  <si>
    <t>Наименование объекта закупки</t>
  </si>
  <si>
    <t>Используемый метод опредения Н(М)ЦК</t>
  </si>
  <si>
    <t>Наименование объекта закупки:</t>
  </si>
  <si>
    <t xml:space="preserve">Количество </t>
  </si>
  <si>
    <t xml:space="preserve">Коммерческие предложения (руб./ед.изм.)      </t>
  </si>
  <si>
    <t>Цена согласно прайс-листам, опубликованным в сети «Интернет» (руб./ед.изм.)</t>
  </si>
  <si>
    <t>Цена согласно бюллетеня рекомендуемых предельных цен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</si>
  <si>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</si>
  <si>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</si>
  <si>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Коммерческое предложение №1</t>
  </si>
  <si>
    <t>Коммерческое предложение №2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</si>
  <si>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</si>
  <si>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</si>
  <si>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Н(М)ЦК контракта с учетом округления цены за единицу (руб.)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</si>
  <si>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</si>
  <si>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А.А. Березкина</t>
  </si>
  <si>
    <t>Дата подготовки обоснования НМЦК: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</si>
  <si>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</si>
  <si>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Начальная максимальная цена контракта определена методом сопоставимых рыночных цен (анализа рынка).  </t>
  </si>
  <si>
    <r>
      <rPr>
        <b/>
        <sz val="11"/>
        <color indexed="8"/>
        <rFont val="Times New Roman"/>
        <family val="1"/>
        <charset val="204"/>
      </rPr>
      <t xml:space="preserve">Расчет НМЦК, рублей </t>
    </r>
    <r>
      <rPr>
        <sz val="11"/>
        <color indexed="8"/>
        <rFont val="Times New Roman"/>
        <family val="1"/>
        <charset val="204"/>
      </rPr>
      <t xml:space="preserve">      </t>
    </r>
    <r>
      <rPr>
        <b/>
        <sz val="11"/>
        <color indexed="8"/>
        <rFont val="Times New Roman"/>
        <family val="1"/>
        <charset val="204"/>
      </rPr>
      <t>(приведен на следующей вкладке файла)</t>
    </r>
  </si>
  <si>
    <t>Цена за единицу изм.    с округлением (вниз) до сотых долей после запятой (руб.)</t>
  </si>
  <si>
    <t>Поставка масла для подвесных лодочных моторов для нужд ФГКУ "ПРПСО МЧС России"</t>
  </si>
  <si>
    <t>л</t>
  </si>
  <si>
    <t>"27"августа 2026 года</t>
  </si>
  <si>
    <t xml:space="preserve">Наименование объекта закупки: Поставка масла для подвесных лодочных моторов для нужд ФГКУ "ПРПСО МЧС России": в соответствии с Техническим заданием
</t>
  </si>
  <si>
    <r>
      <t>Метод сопоставимых рыночных цен (анализа рынка): в соответствии с частью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</t>
    </r>
    <r>
      <rPr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</t>
    </r>
  </si>
  <si>
    <t>Масло MOTUL-2T OUTBOARD Tech (1 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</si>
</sst>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8"/>
      <name val="Arial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165" fontId="4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11" fillId="0" borderId="0"/>
    <xf numFmtId="0" fontId="2" fillId="0" borderId="0"/>
    <xf numFmtId="0" fontId="12" fillId="0" borderId="0"/>
    <xf numFmtId="0" fontId="1" fillId="0" borderId="0"/>
  </cellStyleXfs>
  <cellXfs count="97">
    <xf numFmtId="0" fontId="0" fillId="0" borderId="0" xfId="0"/>
    <xf numFmtId="0" fontId="6" fillId="0" borderId="0" xfId="0" applyFont="1" applyAlignment="1">
      <alignment horizontal="right"/>
    </xf>
    <xf numFmtId="0" fontId="17" fillId="0" borderId="0" xfId="0" applyFont="1"/>
    <xf numFmtId="0" fontId="4" fillId="0" borderId="0" xfId="0" applyFont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/>
    <xf numFmtId="0" fontId="24" fillId="2" borderId="1" xfId="0" applyFont="1" applyFill="1" applyBorder="1" applyAlignment="1">
      <alignment horizontal="center" textRotation="90" wrapText="1"/>
    </xf>
    <xf numFmtId="0" fontId="25" fillId="0" borderId="1" xfId="0" applyFont="1" applyBorder="1" applyAlignment="1">
      <alignment horizontal="center" vertical="center" textRotation="90" wrapText="1"/>
    </xf>
    <xf numFmtId="0" fontId="13" fillId="0" borderId="1" xfId="0" applyFont="1" applyBorder="1"/>
    <xf numFmtId="0" fontId="18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27" fillId="4" borderId="1" xfId="0" applyNumberFormat="1" applyFont="1" applyFill="1" applyBorder="1" applyAlignment="1">
      <alignment horizontal="center" vertical="center" wrapText="1"/>
    </xf>
    <xf numFmtId="4" fontId="27" fillId="5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wrapText="1"/>
    </xf>
    <xf numFmtId="4" fontId="27" fillId="4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/>
    <xf numFmtId="0" fontId="9" fillId="2" borderId="2" xfId="0" applyFont="1" applyFill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top"/>
    </xf>
    <xf numFmtId="4" fontId="18" fillId="0" borderId="0" xfId="0" applyNumberFormat="1" applyFont="1"/>
    <xf numFmtId="0" fontId="13" fillId="0" borderId="0" xfId="0" applyFont="1" applyBorder="1"/>
    <xf numFmtId="0" fontId="9" fillId="2" borderId="0" xfId="0" applyFont="1" applyFill="1" applyBorder="1" applyAlignment="1">
      <alignment horizontal="center" wrapText="1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/>
    </xf>
    <xf numFmtId="4" fontId="18" fillId="0" borderId="0" xfId="0" applyNumberFormat="1" applyFont="1" applyBorder="1"/>
    <xf numFmtId="0" fontId="13" fillId="2" borderId="0" xfId="0" applyFont="1" applyFill="1" applyBorder="1"/>
    <xf numFmtId="0" fontId="13" fillId="0" borderId="0" xfId="0" applyFont="1" applyBorder="1" applyAlignment="1">
      <alignment horizontal="center" vertical="center" wrapText="1"/>
    </xf>
    <xf numFmtId="0" fontId="28" fillId="2" borderId="0" xfId="0" applyFont="1" applyFill="1" applyBorder="1"/>
    <xf numFmtId="0" fontId="6" fillId="0" borderId="0" xfId="0" applyFont="1"/>
    <xf numFmtId="0" fontId="18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 applyProtection="1">
      <alignment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Fill="1" applyBorder="1"/>
    <xf numFmtId="0" fontId="14" fillId="0" borderId="5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wrapText="1"/>
    </xf>
    <xf numFmtId="0" fontId="29" fillId="0" borderId="1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0" fillId="0" borderId="0" xfId="0" applyFont="1"/>
    <xf numFmtId="0" fontId="9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4" fontId="30" fillId="0" borderId="1" xfId="0" applyNumberFormat="1" applyFont="1" applyBorder="1" applyAlignment="1">
      <alignment horizontal="center" vertical="top" wrapText="1"/>
    </xf>
    <xf numFmtId="4" fontId="30" fillId="0" borderId="3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7" fillId="0" borderId="0" xfId="0" applyFont="1"/>
    <xf numFmtId="0" fontId="7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justify" vertical="top" wrapText="1"/>
    </xf>
    <xf numFmtId="0" fontId="6" fillId="0" borderId="0" xfId="0" applyFont="1" applyAlignment="1"/>
    <xf numFmtId="0" fontId="0" fillId="0" borderId="0" xfId="0" applyAlignment="1"/>
    <xf numFmtId="0" fontId="10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9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0" fillId="0" borderId="0" xfId="0"/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0" fillId="0" borderId="1" xfId="0" applyFont="1" applyBorder="1" applyAlignment="1" applyProtection="1">
      <alignment horizontal="right" vertical="center"/>
      <protection locked="0"/>
    </xf>
    <xf numFmtId="0" fontId="15" fillId="0" borderId="1" xfId="0" applyFont="1" applyBorder="1" applyAlignment="1">
      <alignment horizontal="right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horizontal="left"/>
    </xf>
  </cellXfs>
  <cellStyles count="14">
    <cellStyle name="Excel Built-in Normal" xfId="12" xr:uid="{504FDCB4-ED3B-4B88-B433-ACC153A6300C}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9" xr:uid="{10DB498A-2F3C-48F6-A02D-EE6CA4144DFA}"/>
    <cellStyle name="Обычный 3" xfId="8" xr:uid="{B6F39B76-0D43-4BC6-8141-055A459E3706}"/>
    <cellStyle name="Обычный 3 2" xfId="10" xr:uid="{BF0FD9AF-E016-4BAA-BF29-286CF8AB475C}"/>
    <cellStyle name="Обычный 3 3" xfId="13" xr:uid="{FBF0E12E-9A2D-4A33-A8B0-38A65E941CA5}"/>
    <cellStyle name="Обычный 4" xfId="7" xr:uid="{00000000-0005-0000-0000-000003000000}"/>
    <cellStyle name="Обычный 5" xfId="5" xr:uid="{00000000-0005-0000-0000-000004000000}"/>
    <cellStyle name="Обычный 7" xfId="4" xr:uid="{00000000-0005-0000-0000-000005000000}"/>
    <cellStyle name="Пояснение 2" xfId="11" xr:uid="{99260F09-7A1D-466C-94FD-A17B5DAF1C99}"/>
    <cellStyle name="Финансовый 2" xfId="6" xr:uid="{00000000-0005-0000-0000-000007000000}"/>
    <cellStyle name="Финансовый 3" xfId="3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</xdr:colOff>
      <xdr:row>8</xdr:row>
      <xdr:rowOff>952500</xdr:rowOff>
    </xdr:from>
    <xdr:to>
      <xdr:col>14</xdr:col>
      <xdr:colOff>0</xdr:colOff>
      <xdr:row>8</xdr:row>
      <xdr:rowOff>1303020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F6BDD-758C-497F-A4A5-423537AC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7085" y="4238625"/>
          <a:ext cx="94869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22860</xdr:colOff>
      <xdr:row>8</xdr:row>
      <xdr:rowOff>922020</xdr:rowOff>
    </xdr:from>
    <xdr:to>
      <xdr:col>12</xdr:col>
      <xdr:colOff>1051560</xdr:colOff>
      <xdr:row>8</xdr:row>
      <xdr:rowOff>1363980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586983-FFB0-49F1-9B0C-8F33D76B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8385" y="4208145"/>
          <a:ext cx="100965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</xdr:colOff>
      <xdr:row>8</xdr:row>
      <xdr:rowOff>1600200</xdr:rowOff>
    </xdr:from>
    <xdr:to>
      <xdr:col>14</xdr:col>
      <xdr:colOff>1546860</xdr:colOff>
      <xdr:row>8</xdr:row>
      <xdr:rowOff>1965960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B7BCCE7B-5CBB-4ABB-B3FD-4968A9FF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635" y="4886325"/>
          <a:ext cx="14954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274320</xdr:colOff>
      <xdr:row>8</xdr:row>
      <xdr:rowOff>1402080</xdr:rowOff>
    </xdr:from>
    <xdr:to>
      <xdr:col>14</xdr:col>
      <xdr:colOff>434340</xdr:colOff>
      <xdr:row>8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9AF36F5-FF63-4E1F-BC21-3B2F9C40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0095" y="4688205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3883-09AE-4662-9309-5895EBC5F1F9}">
  <sheetPr>
    <pageSetUpPr fitToPage="1"/>
  </sheetPr>
  <dimension ref="A1:G17"/>
  <sheetViews>
    <sheetView topLeftCell="A3" workbookViewId="0">
      <selection activeCell="I16" sqref="I16"/>
    </sheetView>
  </sheetViews>
  <sheetFormatPr defaultRowHeight="15" x14ac:dyDescent="0.25"/>
  <cols>
    <col min="1" max="1" width="26.140625" customWidth="1"/>
    <col min="2" max="2" width="29.85546875" customWidth="1"/>
    <col min="7" max="7" width="58.28515625" customWidth="1"/>
  </cols>
  <sheetData>
    <row r="1" spans="1:7" x14ac:dyDescent="0.25">
      <c r="G1" s="1"/>
    </row>
    <row r="3" spans="1:7" ht="18.75" x14ac:dyDescent="0.3">
      <c r="A3" s="56" t="s">
        <v>11</v>
      </c>
      <c r="B3" s="56"/>
      <c r="C3" s="56"/>
      <c r="D3" s="56"/>
      <c r="E3" s="56"/>
      <c r="F3" s="56"/>
      <c r="G3" s="56"/>
    </row>
    <row r="4" spans="1:7" ht="48" customHeight="1" x14ac:dyDescent="0.25">
      <c r="A4" s="57"/>
      <c r="B4" s="58"/>
      <c r="C4" s="58"/>
      <c r="D4" s="58"/>
      <c r="E4" s="58"/>
      <c r="F4" s="58"/>
      <c r="G4" s="58"/>
    </row>
    <row r="5" spans="1:7" x14ac:dyDescent="0.25">
      <c r="A5" s="59"/>
      <c r="B5" s="59"/>
      <c r="C5" s="59"/>
      <c r="D5" s="59"/>
      <c r="E5" s="59"/>
      <c r="F5" s="59"/>
      <c r="G5" s="59"/>
    </row>
    <row r="6" spans="1:7" x14ac:dyDescent="0.25">
      <c r="A6" s="2"/>
      <c r="B6" s="2"/>
      <c r="C6" s="2"/>
      <c r="D6" s="2"/>
      <c r="E6" s="2"/>
      <c r="F6" s="2"/>
      <c r="G6" s="2"/>
    </row>
    <row r="7" spans="1:7" s="50" customFormat="1" ht="48.75" customHeight="1" x14ac:dyDescent="0.25">
      <c r="A7" s="49" t="s">
        <v>12</v>
      </c>
      <c r="B7" s="60" t="s">
        <v>39</v>
      </c>
      <c r="C7" s="60"/>
      <c r="D7" s="60"/>
      <c r="E7" s="60"/>
      <c r="F7" s="60"/>
      <c r="G7" s="60"/>
    </row>
    <row r="8" spans="1:7" s="50" customFormat="1" ht="60" customHeight="1" x14ac:dyDescent="0.25">
      <c r="A8" s="51" t="s">
        <v>13</v>
      </c>
      <c r="B8" s="61" t="s">
        <v>40</v>
      </c>
      <c r="C8" s="61"/>
      <c r="D8" s="61"/>
      <c r="E8" s="61"/>
      <c r="F8" s="61"/>
      <c r="G8" s="61"/>
    </row>
    <row r="9" spans="1:7" s="50" customFormat="1" x14ac:dyDescent="0.25">
      <c r="A9" s="52" t="s">
        <v>34</v>
      </c>
      <c r="B9" s="54">
        <f>'Расчет цены '!R11</f>
        <v>25800</v>
      </c>
      <c r="C9" s="54"/>
      <c r="D9" s="54"/>
      <c r="E9" s="54"/>
      <c r="F9" s="54"/>
      <c r="G9" s="54"/>
    </row>
    <row r="10" spans="1:7" s="50" customFormat="1" ht="74.25" customHeight="1" x14ac:dyDescent="0.25">
      <c r="A10" s="53"/>
      <c r="B10" s="55"/>
      <c r="C10" s="55"/>
      <c r="D10" s="55"/>
      <c r="E10" s="55"/>
      <c r="F10" s="55"/>
      <c r="G10" s="55"/>
    </row>
    <row r="11" spans="1:7" ht="15.75" x14ac:dyDescent="0.25">
      <c r="A11" s="64"/>
      <c r="B11" s="64"/>
      <c r="C11" s="64"/>
      <c r="D11" s="64"/>
      <c r="E11" s="64"/>
      <c r="F11" s="65"/>
      <c r="G11" s="65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ht="28.5" customHeight="1" x14ac:dyDescent="0.25">
      <c r="A14" s="66" t="s">
        <v>9</v>
      </c>
      <c r="B14" s="66"/>
      <c r="C14" s="4"/>
      <c r="D14" s="5"/>
      <c r="E14" s="67" t="s">
        <v>30</v>
      </c>
      <c r="F14" s="67"/>
      <c r="G14" s="67"/>
    </row>
    <row r="15" spans="1:7" x14ac:dyDescent="0.25">
      <c r="A15" s="68" t="s">
        <v>6</v>
      </c>
      <c r="B15" s="69"/>
      <c r="C15" s="70" t="s">
        <v>7</v>
      </c>
      <c r="D15" s="70"/>
      <c r="E15" s="71" t="s">
        <v>8</v>
      </c>
      <c r="F15" s="71"/>
      <c r="G15" s="71"/>
    </row>
    <row r="17" spans="1:7" x14ac:dyDescent="0.25">
      <c r="A17" s="38" t="s">
        <v>31</v>
      </c>
      <c r="B17" s="38"/>
      <c r="C17" s="62" t="s">
        <v>38</v>
      </c>
      <c r="D17" s="63"/>
      <c r="E17" s="63"/>
      <c r="F17" s="63"/>
      <c r="G17" s="38"/>
    </row>
  </sheetData>
  <mergeCells count="15">
    <mergeCell ref="C17:F17"/>
    <mergeCell ref="A11:E11"/>
    <mergeCell ref="F11:G11"/>
    <mergeCell ref="A14:B14"/>
    <mergeCell ref="E14:G14"/>
    <mergeCell ref="A15:B15"/>
    <mergeCell ref="C15:D15"/>
    <mergeCell ref="E15:G15"/>
    <mergeCell ref="A9:A10"/>
    <mergeCell ref="B9:G10"/>
    <mergeCell ref="A3:G3"/>
    <mergeCell ref="A4:G4"/>
    <mergeCell ref="A5:G5"/>
    <mergeCell ref="B7:G7"/>
    <mergeCell ref="B8:G8"/>
  </mergeCells>
  <pageMargins left="0.31496062992125984" right="0.31496062992125984" top="0.74803149606299213" bottom="0.74803149606299213" header="0.31496062992125984" footer="0.31496062992125984"/>
  <pageSetup paperSize="9" scale="9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2E85-9CEF-42E8-B602-8DD98DD94601}">
  <sheetPr>
    <pageSetUpPr fitToPage="1"/>
  </sheetPr>
  <dimension ref="A1:R38"/>
  <sheetViews>
    <sheetView tabSelected="1" zoomScaleNormal="100" workbookViewId="0">
      <selection activeCell="N18" sqref="N18"/>
    </sheetView>
  </sheetViews>
  <sheetFormatPr defaultColWidth="9.140625" defaultRowHeight="12.75" x14ac:dyDescent="0.2"/>
  <cols>
    <col min="1" max="1" width="3.140625" style="6" customWidth="1"/>
    <col min="2" max="2" width="60.140625" style="7" customWidth="1"/>
    <col min="3" max="3" width="9.140625" style="6" customWidth="1"/>
    <col min="4" max="4" width="13.5703125" style="6" customWidth="1"/>
    <col min="5" max="5" width="14.85546875" style="6" customWidth="1"/>
    <col min="6" max="6" width="14.5703125" style="6" customWidth="1"/>
    <col min="7" max="7" width="15.28515625" style="6" customWidth="1"/>
    <col min="8" max="8" width="2" style="6" hidden="1" customWidth="1"/>
    <col min="9" max="9" width="10.140625" style="6" hidden="1" customWidth="1"/>
    <col min="10" max="10" width="11" style="6" hidden="1" customWidth="1"/>
    <col min="11" max="11" width="11.140625" style="6" hidden="1" customWidth="1"/>
    <col min="12" max="12" width="16.28515625" style="6" customWidth="1"/>
    <col min="13" max="13" width="15.42578125" style="6" customWidth="1"/>
    <col min="14" max="14" width="14.5703125" style="6" customWidth="1"/>
    <col min="15" max="15" width="24" style="6" customWidth="1"/>
    <col min="16" max="16" width="12.85546875" style="6" customWidth="1"/>
    <col min="17" max="17" width="13.140625" style="6" customWidth="1"/>
    <col min="18" max="18" width="21.7109375" style="6" customWidth="1"/>
    <col min="19" max="19" width="10.5703125" style="6" bestFit="1" customWidth="1"/>
    <col min="20" max="20" width="10.28515625" style="6" bestFit="1" customWidth="1"/>
    <col min="21" max="21" width="10.5703125" style="6" customWidth="1"/>
    <col min="22" max="16384" width="9.140625" style="6"/>
  </cols>
  <sheetData>
    <row r="1" spans="1:18" ht="11.25" customHeight="1" x14ac:dyDescent="0.2">
      <c r="O1" s="72"/>
      <c r="P1" s="73"/>
      <c r="Q1" s="73"/>
      <c r="R1" s="73"/>
    </row>
    <row r="2" spans="1:18" ht="36" customHeight="1" x14ac:dyDescent="0.2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36" customHeight="1" x14ac:dyDescent="0.2">
      <c r="A3" s="75" t="s">
        <v>15</v>
      </c>
      <c r="B3" s="75"/>
      <c r="C3" s="76" t="s">
        <v>36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36.75" customHeight="1" x14ac:dyDescent="0.2">
      <c r="A4" s="77" t="s">
        <v>16</v>
      </c>
      <c r="B4" s="77"/>
      <c r="C4" s="78" t="s">
        <v>33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18" ht="24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47.25" hidden="1" customHeight="1" x14ac:dyDescent="0.2">
      <c r="A6" s="80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ht="47.25" hidden="1" customHeight="1" x14ac:dyDescent="0.2">
      <c r="A7" s="82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</row>
    <row r="8" spans="1:18" ht="44.25" customHeight="1" x14ac:dyDescent="0.2">
      <c r="A8" s="84" t="s">
        <v>0</v>
      </c>
      <c r="B8" s="85" t="s">
        <v>17</v>
      </c>
      <c r="C8" s="87" t="s">
        <v>1</v>
      </c>
      <c r="D8" s="87" t="s">
        <v>18</v>
      </c>
      <c r="E8" s="87" t="s">
        <v>19</v>
      </c>
      <c r="F8" s="87"/>
      <c r="G8" s="87"/>
      <c r="H8" s="87"/>
      <c r="I8" s="84" t="s">
        <v>20</v>
      </c>
      <c r="J8" s="84"/>
      <c r="K8" s="84" t="s">
        <v>21</v>
      </c>
      <c r="L8" s="88" t="s">
        <v>22</v>
      </c>
      <c r="M8" s="88"/>
      <c r="N8" s="88"/>
      <c r="O8" s="89" t="s">
        <v>23</v>
      </c>
      <c r="P8" s="89"/>
      <c r="Q8" s="89"/>
      <c r="R8" s="89"/>
    </row>
    <row r="9" spans="1:18" ht="159" customHeight="1" x14ac:dyDescent="0.2">
      <c r="A9" s="84"/>
      <c r="B9" s="86"/>
      <c r="C9" s="87"/>
      <c r="D9" s="87"/>
      <c r="E9" s="8" t="s">
        <v>24</v>
      </c>
      <c r="F9" s="8" t="s">
        <v>25</v>
      </c>
      <c r="G9" s="8" t="s">
        <v>10</v>
      </c>
      <c r="H9" s="9"/>
      <c r="I9" s="10"/>
      <c r="J9" s="10"/>
      <c r="K9" s="84"/>
      <c r="L9" s="11" t="s">
        <v>2</v>
      </c>
      <c r="M9" s="11" t="s">
        <v>3</v>
      </c>
      <c r="N9" s="11" t="s">
        <v>26</v>
      </c>
      <c r="O9" s="12" t="s">
        <v>32</v>
      </c>
      <c r="P9" s="11" t="s">
        <v>27</v>
      </c>
      <c r="Q9" s="11" t="s">
        <v>35</v>
      </c>
      <c r="R9" s="11" t="s">
        <v>28</v>
      </c>
    </row>
    <row r="10" spans="1:18" s="48" customFormat="1" ht="15" x14ac:dyDescent="0.25">
      <c r="A10" s="45">
        <v>1</v>
      </c>
      <c r="B10" s="18" t="s">
        <v>41</v>
      </c>
      <c r="C10" s="13" t="s">
        <v>37</v>
      </c>
      <c r="D10" s="40">
        <v>10</v>
      </c>
      <c r="E10" s="41">
        <v>2740</v>
      </c>
      <c r="F10" s="41">
        <v>2400</v>
      </c>
      <c r="G10" s="41">
        <v>2600</v>
      </c>
      <c r="H10" s="42"/>
      <c r="I10" s="42"/>
      <c r="J10" s="46"/>
      <c r="K10" s="47"/>
      <c r="L10" s="14">
        <f t="shared" ref="L10" si="0">AVERAGE(E10:G10)</f>
        <v>2580</v>
      </c>
      <c r="M10" s="43">
        <f t="shared" ref="M10" si="1">SQRT(((E10-L10)^2+(F10-L10)^2+(G10-L10)^2)/(3-1))</f>
        <v>170.88007490635061</v>
      </c>
      <c r="N10" s="43">
        <f t="shared" ref="N10" si="2">(M10/L10)*100</f>
        <v>6.6232587173004118</v>
      </c>
      <c r="O10" s="15">
        <f t="shared" ref="O10" si="3">D10/3*(SUM(E10:G10))</f>
        <v>25800</v>
      </c>
      <c r="P10" s="14">
        <f t="shared" ref="P10" si="4">O10/D10</f>
        <v>2580</v>
      </c>
      <c r="Q10" s="16">
        <f t="shared" ref="Q10" si="5">ROUNDDOWN(P10,2)</f>
        <v>2580</v>
      </c>
      <c r="R10" s="17">
        <f>Q10*D10</f>
        <v>25800</v>
      </c>
    </row>
    <row r="11" spans="1:18" ht="15.75" x14ac:dyDescent="0.25">
      <c r="A11" s="93" t="s">
        <v>4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19">
        <f>SUM(R10:R10)</f>
        <v>25800</v>
      </c>
    </row>
    <row r="12" spans="1:18" s="44" customFormat="1" ht="11.2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</row>
    <row r="13" spans="1:18" ht="51.75" customHeight="1" x14ac:dyDescent="0.2">
      <c r="B13" s="95" t="s">
        <v>29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</row>
    <row r="14" spans="1:18" x14ac:dyDescent="0.2">
      <c r="D14" s="20"/>
      <c r="E14" s="21"/>
      <c r="F14" s="21"/>
      <c r="G14" s="21"/>
      <c r="H14" s="21"/>
      <c r="I14" s="21"/>
      <c r="J14" s="21"/>
      <c r="K14" s="21"/>
    </row>
    <row r="15" spans="1:18" x14ac:dyDescent="0.2">
      <c r="D15" s="20"/>
      <c r="E15" s="21"/>
      <c r="F15" s="21"/>
      <c r="G15" s="21"/>
      <c r="H15" s="21"/>
      <c r="I15" s="21"/>
      <c r="J15" s="21"/>
      <c r="K15" s="21"/>
      <c r="R15" s="22"/>
    </row>
    <row r="16" spans="1:18" x14ac:dyDescent="0.2">
      <c r="B16" s="39" t="s">
        <v>5</v>
      </c>
      <c r="D16" s="20"/>
      <c r="E16" s="21"/>
      <c r="F16" s="21"/>
      <c r="G16" s="21"/>
      <c r="H16" s="21"/>
      <c r="I16" s="21"/>
      <c r="J16" s="21"/>
      <c r="K16" s="21"/>
      <c r="R16" s="22"/>
    </row>
    <row r="17" spans="2:18" ht="15.75" x14ac:dyDescent="0.25">
      <c r="B17" s="96"/>
      <c r="C17" s="96"/>
      <c r="D17" s="20"/>
      <c r="E17" s="21"/>
      <c r="F17" s="21"/>
      <c r="G17" s="21"/>
      <c r="H17" s="21"/>
      <c r="I17" s="21"/>
      <c r="J17" s="21"/>
      <c r="K17" s="21"/>
    </row>
    <row r="18" spans="2:18" ht="15" x14ac:dyDescent="0.25">
      <c r="B18" s="23" t="s">
        <v>9</v>
      </c>
      <c r="C18" s="24"/>
      <c r="D18" s="25"/>
      <c r="E18" s="67" t="s">
        <v>30</v>
      </c>
      <c r="F18" s="67"/>
      <c r="G18" s="67"/>
      <c r="H18" s="21"/>
      <c r="I18" s="21"/>
      <c r="J18" s="21"/>
      <c r="K18" s="21"/>
    </row>
    <row r="19" spans="2:18" ht="15" x14ac:dyDescent="0.25">
      <c r="B19" s="26" t="s">
        <v>6</v>
      </c>
      <c r="C19" s="70" t="s">
        <v>7</v>
      </c>
      <c r="D19" s="70"/>
      <c r="E19" s="71" t="s">
        <v>8</v>
      </c>
      <c r="F19" s="71"/>
      <c r="G19" s="71"/>
      <c r="H19" s="21"/>
      <c r="I19" s="21"/>
      <c r="J19" s="21"/>
      <c r="K19" s="21"/>
      <c r="R19" s="27"/>
    </row>
    <row r="20" spans="2:18" x14ac:dyDescent="0.2">
      <c r="D20" s="20"/>
      <c r="E20" s="21"/>
      <c r="F20" s="21"/>
      <c r="G20" s="21"/>
      <c r="H20" s="21"/>
      <c r="I20" s="21"/>
      <c r="J20" s="21"/>
      <c r="K20" s="21"/>
    </row>
    <row r="21" spans="2:18" s="28" customFormat="1" ht="15" x14ac:dyDescent="0.25">
      <c r="B21" s="29"/>
      <c r="C21" s="30"/>
      <c r="D21" s="31"/>
      <c r="E21" s="91"/>
      <c r="F21" s="91"/>
      <c r="G21" s="91"/>
      <c r="H21" s="32"/>
      <c r="I21" s="32"/>
      <c r="J21" s="32"/>
      <c r="K21" s="32"/>
    </row>
    <row r="22" spans="2:18" s="28" customFormat="1" ht="15" x14ac:dyDescent="0.25">
      <c r="B22" s="33"/>
      <c r="C22" s="92"/>
      <c r="D22" s="92"/>
      <c r="E22" s="92"/>
      <c r="F22" s="92"/>
      <c r="G22" s="92"/>
      <c r="H22" s="32"/>
      <c r="I22" s="32"/>
      <c r="J22" s="32"/>
      <c r="K22" s="32"/>
      <c r="R22" s="34"/>
    </row>
    <row r="23" spans="2:18" s="28" customFormat="1" x14ac:dyDescent="0.2">
      <c r="B23" s="35"/>
      <c r="D23" s="36"/>
      <c r="E23" s="32"/>
      <c r="F23" s="32"/>
      <c r="G23" s="32"/>
      <c r="H23" s="32"/>
      <c r="I23" s="32"/>
      <c r="J23" s="32"/>
      <c r="K23" s="32"/>
    </row>
    <row r="24" spans="2:18" s="28" customFormat="1" x14ac:dyDescent="0.2">
      <c r="B24" s="37"/>
      <c r="D24" s="36"/>
      <c r="E24" s="32"/>
      <c r="F24" s="32"/>
      <c r="G24" s="32"/>
      <c r="H24" s="32"/>
      <c r="I24" s="32"/>
      <c r="J24" s="32"/>
      <c r="K24" s="32"/>
    </row>
    <row r="25" spans="2:18" s="28" customFormat="1" x14ac:dyDescent="0.2">
      <c r="B25" s="35"/>
      <c r="D25" s="36"/>
      <c r="E25" s="32"/>
      <c r="F25" s="32"/>
      <c r="G25" s="32"/>
      <c r="H25" s="32"/>
      <c r="I25" s="32"/>
      <c r="J25" s="32"/>
      <c r="K25" s="32"/>
    </row>
    <row r="26" spans="2:18" s="28" customFormat="1" x14ac:dyDescent="0.2">
      <c r="B26" s="35"/>
      <c r="D26" s="36"/>
      <c r="E26" s="32"/>
      <c r="F26" s="32"/>
      <c r="G26" s="32"/>
      <c r="H26" s="32"/>
      <c r="I26" s="32"/>
      <c r="J26" s="32"/>
      <c r="K26" s="32"/>
    </row>
    <row r="27" spans="2:18" x14ac:dyDescent="0.2">
      <c r="D27" s="20"/>
      <c r="E27" s="21"/>
      <c r="F27" s="21"/>
      <c r="G27" s="21"/>
      <c r="H27" s="21"/>
      <c r="I27" s="21"/>
      <c r="J27" s="21"/>
      <c r="K27" s="21"/>
    </row>
    <row r="28" spans="2:18" x14ac:dyDescent="0.2">
      <c r="D28" s="20"/>
      <c r="E28" s="21"/>
      <c r="F28" s="21"/>
      <c r="G28" s="21"/>
      <c r="H28" s="21"/>
      <c r="I28" s="21"/>
      <c r="J28" s="21"/>
      <c r="K28" s="21"/>
    </row>
    <row r="29" spans="2:18" x14ac:dyDescent="0.2">
      <c r="D29" s="20"/>
      <c r="E29" s="21"/>
      <c r="F29" s="21"/>
      <c r="G29" s="21"/>
      <c r="H29" s="21"/>
      <c r="I29" s="21"/>
      <c r="J29" s="21"/>
      <c r="K29" s="21"/>
    </row>
    <row r="30" spans="2:18" x14ac:dyDescent="0.2">
      <c r="D30" s="20"/>
      <c r="E30" s="21"/>
      <c r="F30" s="21"/>
      <c r="G30" s="21"/>
      <c r="H30" s="21"/>
      <c r="I30" s="21"/>
      <c r="J30" s="21"/>
      <c r="K30" s="21"/>
    </row>
    <row r="31" spans="2:18" x14ac:dyDescent="0.2">
      <c r="D31" s="20"/>
      <c r="E31" s="21"/>
      <c r="F31" s="21"/>
      <c r="G31" s="21"/>
      <c r="H31" s="21"/>
      <c r="I31" s="21"/>
      <c r="J31" s="21"/>
      <c r="K31" s="21"/>
    </row>
    <row r="32" spans="2:18" x14ac:dyDescent="0.2">
      <c r="D32" s="20"/>
      <c r="E32" s="21"/>
      <c r="F32" s="21"/>
      <c r="G32" s="21"/>
      <c r="H32" s="21"/>
      <c r="I32" s="21"/>
      <c r="J32" s="21"/>
      <c r="K32" s="21"/>
    </row>
    <row r="33" spans="4:11" x14ac:dyDescent="0.2">
      <c r="D33" s="20"/>
      <c r="E33" s="21"/>
      <c r="F33" s="21"/>
      <c r="G33" s="21"/>
      <c r="H33" s="21"/>
      <c r="I33" s="21"/>
      <c r="J33" s="21"/>
      <c r="K33" s="21"/>
    </row>
    <row r="34" spans="4:11" x14ac:dyDescent="0.2">
      <c r="D34" s="20"/>
      <c r="E34" s="21"/>
      <c r="F34" s="21"/>
      <c r="G34" s="21"/>
      <c r="H34" s="21"/>
      <c r="I34" s="21"/>
      <c r="J34" s="21"/>
      <c r="K34" s="21"/>
    </row>
    <row r="35" spans="4:11" x14ac:dyDescent="0.2">
      <c r="D35" s="20"/>
      <c r="E35" s="21"/>
      <c r="F35" s="21"/>
      <c r="G35" s="21"/>
      <c r="H35" s="21"/>
      <c r="I35" s="21"/>
      <c r="J35" s="21"/>
      <c r="K35" s="21"/>
    </row>
    <row r="36" spans="4:11" x14ac:dyDescent="0.2">
      <c r="D36" s="20"/>
      <c r="E36" s="21"/>
      <c r="F36" s="21"/>
      <c r="G36" s="21"/>
      <c r="H36" s="21"/>
      <c r="I36" s="21"/>
      <c r="J36" s="21"/>
      <c r="K36" s="21"/>
    </row>
    <row r="37" spans="4:11" x14ac:dyDescent="0.2">
      <c r="D37" s="20"/>
      <c r="E37" s="21"/>
      <c r="F37" s="21"/>
      <c r="G37" s="21"/>
      <c r="H37" s="21"/>
      <c r="I37" s="21"/>
      <c r="J37" s="21"/>
      <c r="K37" s="21"/>
    </row>
    <row r="38" spans="4:11" x14ac:dyDescent="0.2">
      <c r="D38" s="20"/>
      <c r="E38" s="21"/>
      <c r="F38" s="21"/>
      <c r="G38" s="21"/>
      <c r="H38" s="21"/>
      <c r="I38" s="21"/>
      <c r="J38" s="21"/>
      <c r="K38" s="21"/>
    </row>
  </sheetData>
  <mergeCells count="28">
    <mergeCell ref="A12:R12"/>
    <mergeCell ref="E21:G21"/>
    <mergeCell ref="C22:D22"/>
    <mergeCell ref="E22:G22"/>
    <mergeCell ref="A11:Q11"/>
    <mergeCell ref="E18:G18"/>
    <mergeCell ref="C19:D19"/>
    <mergeCell ref="E19:G19"/>
    <mergeCell ref="B13:R13"/>
    <mergeCell ref="B17:C17"/>
    <mergeCell ref="A5:R5"/>
    <mergeCell ref="A6:R6"/>
    <mergeCell ref="A7:R7"/>
    <mergeCell ref="A8:A9"/>
    <mergeCell ref="B8:B9"/>
    <mergeCell ref="C8:C9"/>
    <mergeCell ref="D8:D9"/>
    <mergeCell ref="E8:H8"/>
    <mergeCell ref="I8:J8"/>
    <mergeCell ref="K8:K9"/>
    <mergeCell ref="L8:N8"/>
    <mergeCell ref="O8:R8"/>
    <mergeCell ref="O1:R1"/>
    <mergeCell ref="A2:R2"/>
    <mergeCell ref="A3:B3"/>
    <mergeCell ref="C3:R3"/>
    <mergeCell ref="A4:B4"/>
    <mergeCell ref="C4:R4"/>
  </mergeCells>
  <conditionalFormatting sqref="N10">
    <cfRule type="cellIs" dxfId="5" priority="13" operator="greaterThan">
      <formula>33</formula>
    </cfRule>
  </conditionalFormatting>
  <pageMargins left="0.25" right="0.25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Н(М)ЦК</vt:lpstr>
      <vt:lpstr>Расчет цены 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ждлжщощшп</dc:creator>
  <cp:lastModifiedBy>user</cp:lastModifiedBy>
  <cp:lastPrinted>2026-05-13T08:05:08Z</cp:lastPrinted>
  <dcterms:created xsi:type="dcterms:W3CDTF">2026-02-10T14:04:08Z</dcterms:created>
  <dcterms:modified xsi:type="dcterms:W3CDTF">2026-08-27T13:23:42Z</dcterms:modified>
</cp:coreProperties>
</file>