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95"/>
  </bookViews>
  <sheets>
    <sheet name="общий" sheetId="14" r:id="rId1"/>
  </sheets>
  <externalReferences>
    <externalReference r:id="rId2"/>
  </externalReferences>
  <definedNames>
    <definedName name="_xlnm._FilterDatabase" localSheetId="0" hidden="1">общий!$A$4:$P$15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L15" i="14" l="1"/>
  <c r="L14" i="14" l="1"/>
  <c r="L13" i="14"/>
  <c r="L12" i="14"/>
  <c r="L11" i="14"/>
  <c r="L10" i="14"/>
  <c r="L9" i="14"/>
  <c r="L8" i="14"/>
  <c r="L7" i="14"/>
  <c r="L6" i="14"/>
  <c r="L5" i="14"/>
  <c r="O6" i="14" l="1"/>
  <c r="O7" i="14"/>
  <c r="O8" i="14"/>
  <c r="O9" i="14"/>
  <c r="O10" i="14"/>
  <c r="O11" i="14"/>
  <c r="O12" i="14"/>
  <c r="O13" i="14"/>
  <c r="O14" i="14"/>
  <c r="O15" i="14"/>
  <c r="N6" i="14"/>
  <c r="N7" i="14"/>
  <c r="N8" i="14"/>
  <c r="N9" i="14"/>
  <c r="N10" i="14"/>
  <c r="N11" i="14"/>
  <c r="N12" i="14"/>
  <c r="N13" i="14"/>
  <c r="N14" i="14"/>
  <c r="N15" i="14"/>
  <c r="O5" i="14"/>
  <c r="N5" i="14"/>
  <c r="M6" i="14"/>
  <c r="M7" i="14"/>
  <c r="M8" i="14"/>
  <c r="M9" i="14"/>
  <c r="M10" i="14"/>
  <c r="M11" i="14"/>
  <c r="M12" i="14"/>
  <c r="M13" i="14"/>
  <c r="M14" i="14"/>
  <c r="M15" i="14"/>
  <c r="M5" i="14"/>
  <c r="O16" i="14" l="1"/>
  <c r="N16" i="14"/>
  <c r="M16" i="14"/>
  <c r="J7" i="14"/>
  <c r="J8" i="14"/>
  <c r="J9" i="14"/>
  <c r="J10" i="14"/>
  <c r="J11" i="14"/>
  <c r="J12" i="14"/>
  <c r="J13" i="14"/>
  <c r="J14" i="14"/>
  <c r="J15" i="14"/>
  <c r="H7" i="14"/>
  <c r="K7" i="14" s="1"/>
  <c r="K16" i="14" s="1"/>
  <c r="H8" i="14"/>
  <c r="K8" i="14" s="1"/>
  <c r="H9" i="14"/>
  <c r="K9" i="14" s="1"/>
  <c r="H10" i="14"/>
  <c r="K10" i="14" s="1"/>
  <c r="H11" i="14"/>
  <c r="K11" i="14" s="1"/>
  <c r="H12" i="14"/>
  <c r="K12" i="14" s="1"/>
  <c r="H13" i="14"/>
  <c r="K13" i="14" s="1"/>
  <c r="H14" i="14"/>
  <c r="K14" i="14" s="1"/>
  <c r="H15" i="14"/>
  <c r="K15" i="14" s="1"/>
  <c r="J6" i="14" l="1"/>
  <c r="H6" i="14"/>
  <c r="K6" i="14" s="1"/>
  <c r="H5" i="14" l="1"/>
  <c r="I5" i="14"/>
  <c r="J5" i="14"/>
  <c r="L16" i="14" l="1"/>
  <c r="K5" i="14"/>
</calcChain>
</file>

<file path=xl/sharedStrings.xml><?xml version="1.0" encoding="utf-8"?>
<sst xmlns="http://schemas.openxmlformats.org/spreadsheetml/2006/main" count="39" uniqueCount="31">
  <si>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</si>
  <si>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</si>
  <si>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</si>
  <si>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</si>
  <si>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</si>
  <si>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</si>
  <si>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</si>
  <si>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</si>
  <si>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</si>
  <si>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 xml:space="preserve">Поставщик  №1
</t>
  </si>
  <si>
    <t xml:space="preserve">Поставщик №2
</t>
  </si>
  <si>
    <t xml:space="preserve">Обоснование начальной (максимальной) цены контракта 
</t>
  </si>
  <si>
    <t>Коммерческие предложения (руб,/ед,изм,)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</si>
  <si>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</si>
  <si>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 xml:space="preserve">Поставщик №3
</t>
  </si>
  <si>
    <t>НМЦК, рассчитанная по минимальному значению за ед., руб.</t>
  </si>
  <si>
    <t>л</t>
  </si>
  <si>
    <t>Краска</t>
  </si>
  <si>
    <t>Колеровка</t>
  </si>
  <si>
    <t>Герметик силиконовый</t>
  </si>
  <si>
    <t>Ручка оконная для ПВХ окон</t>
  </si>
  <si>
    <t>Круг лепестковый (вид 1)</t>
  </si>
  <si>
    <t>Круг лепестковый (вид 2)</t>
  </si>
  <si>
    <t>Смазка-спрей литиевая</t>
  </si>
  <si>
    <t>Силиконовая смазка</t>
  </si>
  <si>
    <t>кв.м.</t>
  </si>
  <si>
    <t>шт.</t>
  </si>
  <si>
    <t>Линолеум 2,5 м.</t>
  </si>
  <si>
    <t>Клиновой ремень</t>
  </si>
  <si>
    <t>Итого</t>
  </si>
  <si>
    <t>Набор головок 12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</si>
</sst>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0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4" fontId="33" fillId="0" borderId="0" xfId="0" applyNumberFormat="1" applyFont="1" applyFill="1" applyAlignment="1">
      <alignment horizontal="center" vertical="center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4" fontId="29" fillId="0" borderId="3" xfId="0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29" fillId="0" borderId="3" xfId="0" applyNumberFormat="1" applyFont="1" applyBorder="1" applyAlignment="1">
      <alignment horizontal="center" vertical="center" wrapText="1"/>
    </xf>
    <xf numFmtId="2" fontId="28" fillId="19" borderId="19" xfId="0" applyNumberFormat="1" applyFont="1" applyFill="1" applyBorder="1" applyAlignment="1">
      <alignment horizontal="center" vertical="center" wrapText="1"/>
    </xf>
    <xf numFmtId="2" fontId="28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justify" vertical="center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zoomScale="110" zoomScaleNormal="110" workbookViewId="0">
      <selection activeCell="L16" sqref="L16"/>
    </sheetView>
  </sheetViews>
  <sheetFormatPr defaultRowHeight="12.75" outlineLevelCol="1" x14ac:dyDescent="0.2"/>
  <cols>
    <col min="1" max="1" width="6.140625" style="4" customWidth="1"/>
    <col min="2" max="2" width="22.28515625" style="23" customWidth="1"/>
    <col min="3" max="3" width="8.42578125" style="4" customWidth="1"/>
    <col min="4" max="4" width="7.85546875" style="13" customWidth="1"/>
    <col min="5" max="5" width="13" style="4" customWidth="1"/>
    <col min="6" max="6" width="13.42578125" style="4" customWidth="1"/>
    <col min="7" max="7" width="13.7109375" style="4" customWidth="1"/>
    <col min="8" max="8" width="14.28515625" style="4" customWidth="1" outlineLevel="1"/>
    <col min="9" max="9" width="14.5703125" style="4" hidden="1" customWidth="1" outlineLevel="1"/>
    <col min="10" max="10" width="17.140625" style="4" customWidth="1" outlineLevel="1"/>
    <col min="11" max="11" width="19.7109375" style="4" customWidth="1"/>
    <col min="12" max="12" width="16.85546875" style="4" customWidth="1"/>
    <col min="13" max="13" width="21.140625" style="4" customWidth="1"/>
    <col min="14" max="14" width="11.28515625" style="4" customWidth="1"/>
    <col min="15" max="15" width="25.7109375" style="4" customWidth="1"/>
    <col min="16" max="16" width="23.42578125" style="4" customWidth="1"/>
    <col min="17" max="17" width="11.140625" style="4" customWidth="1"/>
    <col min="18" max="16384" width="9.140625" style="4"/>
  </cols>
  <sheetData>
    <row r="1" spans="1:15" ht="21.75" customHeight="1" x14ac:dyDescent="0.2">
      <c r="A1" s="1"/>
      <c r="B1" s="21"/>
      <c r="C1" s="1"/>
      <c r="D1" s="2"/>
      <c r="E1" s="1"/>
      <c r="F1" s="1"/>
      <c r="G1" s="1"/>
      <c r="H1" s="1"/>
      <c r="I1" s="1"/>
      <c r="J1" s="1"/>
      <c r="K1" s="3"/>
    </row>
    <row r="2" spans="1:15" ht="23.25" customHeight="1" x14ac:dyDescent="0.2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ht="84.75" customHeight="1" x14ac:dyDescent="0.2">
      <c r="A3" s="36" t="s">
        <v>0</v>
      </c>
      <c r="B3" s="41" t="s">
        <v>1</v>
      </c>
      <c r="C3" s="43" t="s">
        <v>2</v>
      </c>
      <c r="D3" s="41" t="s">
        <v>3</v>
      </c>
      <c r="E3" s="45" t="s">
        <v>12</v>
      </c>
      <c r="F3" s="46"/>
      <c r="G3" s="46"/>
      <c r="H3" s="47" t="s">
        <v>4</v>
      </c>
      <c r="I3" s="48"/>
      <c r="J3" s="49"/>
      <c r="K3" s="5" t="s">
        <v>5</v>
      </c>
      <c r="L3" s="39" t="s">
        <v>15</v>
      </c>
    </row>
    <row r="4" spans="1:15" ht="132" customHeight="1" x14ac:dyDescent="0.2">
      <c r="A4" s="36"/>
      <c r="B4" s="42"/>
      <c r="C4" s="44"/>
      <c r="D4" s="42"/>
      <c r="E4" s="24" t="s">
        <v>9</v>
      </c>
      <c r="F4" s="24" t="s">
        <v>10</v>
      </c>
      <c r="G4" s="24" t="s">
        <v>14</v>
      </c>
      <c r="H4" s="6" t="s">
        <v>6</v>
      </c>
      <c r="I4" s="6" t="s">
        <v>7</v>
      </c>
      <c r="J4" s="6" t="s">
        <v>8</v>
      </c>
      <c r="K4" s="7" t="s">
        <v>13</v>
      </c>
      <c r="L4" s="39"/>
    </row>
    <row r="5" spans="1:15" s="20" customFormat="1" x14ac:dyDescent="0.25">
      <c r="A5" s="25">
        <v>1</v>
      </c>
      <c r="B5" s="35" t="s">
        <v>27</v>
      </c>
      <c r="C5" s="30" t="s">
        <v>25</v>
      </c>
      <c r="D5" s="31">
        <v>9.25</v>
      </c>
      <c r="E5" s="32">
        <v>1225</v>
      </c>
      <c r="F5" s="33">
        <v>1365</v>
      </c>
      <c r="G5" s="34">
        <v>1213.48</v>
      </c>
      <c r="H5" s="15">
        <f t="shared" ref="H5:H15" si="0">ROUND(IFERROR(AVERAGE(E5:G5),),2)</f>
        <v>1267.83</v>
      </c>
      <c r="I5" s="16">
        <f t="shared" ref="I5" si="1">IFERROR(_xlfn.STDEV.S(E5:G5),)</f>
        <v>84.35146787894881</v>
      </c>
      <c r="J5" s="17">
        <f t="shared" ref="J5:J15" si="2">IFERROR(_xlfn.STDEV.S(E5:G5)/AVERAGE(E5:G5),)</f>
        <v>6.6532334503361781E-2</v>
      </c>
      <c r="K5" s="18">
        <f t="shared" ref="K5:K15" si="3">D5*H5</f>
        <v>11727.4275</v>
      </c>
      <c r="L5" s="28">
        <f>D5*G5</f>
        <v>11224.69</v>
      </c>
      <c r="M5" s="19">
        <f>D5*E5</f>
        <v>11331.25</v>
      </c>
      <c r="N5" s="20">
        <f>D5*F5</f>
        <v>12626.25</v>
      </c>
      <c r="O5" s="20">
        <f>D5*G5</f>
        <v>11224.69</v>
      </c>
    </row>
    <row r="6" spans="1:15" s="20" customFormat="1" x14ac:dyDescent="0.25">
      <c r="A6" s="25">
        <v>2</v>
      </c>
      <c r="B6" s="29" t="s">
        <v>17</v>
      </c>
      <c r="C6" s="30" t="s">
        <v>26</v>
      </c>
      <c r="D6" s="31">
        <v>20</v>
      </c>
      <c r="E6" s="32">
        <v>3305.81</v>
      </c>
      <c r="F6" s="33">
        <v>3964.8</v>
      </c>
      <c r="G6" s="34">
        <v>3953</v>
      </c>
      <c r="H6" s="15">
        <f t="shared" si="0"/>
        <v>3741.2</v>
      </c>
      <c r="I6" s="16"/>
      <c r="J6" s="17">
        <f t="shared" si="2"/>
        <v>0.10079854272443683</v>
      </c>
      <c r="K6" s="18">
        <f t="shared" si="3"/>
        <v>74824</v>
      </c>
      <c r="L6" s="28">
        <f t="shared" ref="L6:L11" si="4">D6*E6</f>
        <v>66116.2</v>
      </c>
      <c r="M6" s="19">
        <f t="shared" ref="M6:M15" si="5">D6*E6</f>
        <v>66116.2</v>
      </c>
      <c r="N6" s="20">
        <f t="shared" ref="N6:N15" si="6">D6*F6</f>
        <v>79296</v>
      </c>
      <c r="O6" s="20">
        <f t="shared" ref="O6:O15" si="7">D6*G6</f>
        <v>79060</v>
      </c>
    </row>
    <row r="7" spans="1:15" s="20" customFormat="1" x14ac:dyDescent="0.25">
      <c r="A7" s="25">
        <v>3</v>
      </c>
      <c r="B7" s="29" t="s">
        <v>18</v>
      </c>
      <c r="C7" s="30" t="s">
        <v>16</v>
      </c>
      <c r="D7" s="31">
        <v>180</v>
      </c>
      <c r="E7" s="32">
        <v>250</v>
      </c>
      <c r="F7" s="33">
        <v>375</v>
      </c>
      <c r="G7" s="34">
        <v>297</v>
      </c>
      <c r="H7" s="15">
        <f t="shared" si="0"/>
        <v>307.33</v>
      </c>
      <c r="I7" s="16"/>
      <c r="J7" s="17">
        <f t="shared" si="2"/>
        <v>0.20543627853790683</v>
      </c>
      <c r="K7" s="18">
        <f t="shared" si="3"/>
        <v>55319.399999999994</v>
      </c>
      <c r="L7" s="28">
        <f t="shared" si="4"/>
        <v>45000</v>
      </c>
      <c r="M7" s="19">
        <f t="shared" si="5"/>
        <v>45000</v>
      </c>
      <c r="N7" s="20">
        <f t="shared" si="6"/>
        <v>67500</v>
      </c>
      <c r="O7" s="20">
        <f t="shared" si="7"/>
        <v>53460</v>
      </c>
    </row>
    <row r="8" spans="1:15" s="20" customFormat="1" x14ac:dyDescent="0.25">
      <c r="A8" s="25">
        <v>4</v>
      </c>
      <c r="B8" s="29" t="s">
        <v>19</v>
      </c>
      <c r="C8" s="30" t="s">
        <v>26</v>
      </c>
      <c r="D8" s="31">
        <v>10</v>
      </c>
      <c r="E8" s="32">
        <v>356.94</v>
      </c>
      <c r="F8" s="33">
        <v>424.5</v>
      </c>
      <c r="G8" s="34">
        <v>388</v>
      </c>
      <c r="H8" s="15">
        <f t="shared" si="0"/>
        <v>389.81</v>
      </c>
      <c r="I8" s="16"/>
      <c r="J8" s="17">
        <f t="shared" si="2"/>
        <v>8.6750452764579628E-2</v>
      </c>
      <c r="K8" s="18">
        <f t="shared" si="3"/>
        <v>3898.1</v>
      </c>
      <c r="L8" s="28">
        <f t="shared" si="4"/>
        <v>3569.4</v>
      </c>
      <c r="M8" s="19">
        <f t="shared" si="5"/>
        <v>3569.4</v>
      </c>
      <c r="N8" s="20">
        <f t="shared" si="6"/>
        <v>4245</v>
      </c>
      <c r="O8" s="20">
        <f t="shared" si="7"/>
        <v>3880</v>
      </c>
    </row>
    <row r="9" spans="1:15" s="20" customFormat="1" ht="25.5" x14ac:dyDescent="0.25">
      <c r="A9" s="25">
        <v>5</v>
      </c>
      <c r="B9" s="29" t="s">
        <v>20</v>
      </c>
      <c r="C9" s="30" t="s">
        <v>26</v>
      </c>
      <c r="D9" s="31">
        <v>25</v>
      </c>
      <c r="E9" s="32">
        <v>147.59</v>
      </c>
      <c r="F9" s="33">
        <v>171</v>
      </c>
      <c r="G9" s="34">
        <v>169</v>
      </c>
      <c r="H9" s="15">
        <f t="shared" si="0"/>
        <v>162.53</v>
      </c>
      <c r="I9" s="16"/>
      <c r="J9" s="17">
        <f t="shared" si="2"/>
        <v>7.9843761696782881E-2</v>
      </c>
      <c r="K9" s="18">
        <f t="shared" si="3"/>
        <v>4063.25</v>
      </c>
      <c r="L9" s="28">
        <f t="shared" si="4"/>
        <v>3689.75</v>
      </c>
      <c r="M9" s="19">
        <f t="shared" si="5"/>
        <v>3689.75</v>
      </c>
      <c r="N9" s="20">
        <f t="shared" si="6"/>
        <v>4275</v>
      </c>
      <c r="O9" s="20">
        <f t="shared" si="7"/>
        <v>4225</v>
      </c>
    </row>
    <row r="10" spans="1:15" s="20" customFormat="1" x14ac:dyDescent="0.25">
      <c r="A10" s="25">
        <v>6</v>
      </c>
      <c r="B10" s="29" t="s">
        <v>21</v>
      </c>
      <c r="C10" s="30" t="s">
        <v>26</v>
      </c>
      <c r="D10" s="31">
        <v>5</v>
      </c>
      <c r="E10" s="32">
        <v>112.19</v>
      </c>
      <c r="F10" s="33">
        <v>140.80000000000001</v>
      </c>
      <c r="G10" s="34">
        <v>116</v>
      </c>
      <c r="H10" s="15">
        <f t="shared" si="0"/>
        <v>123</v>
      </c>
      <c r="I10" s="16"/>
      <c r="J10" s="17">
        <f t="shared" si="2"/>
        <v>0.12630732581754994</v>
      </c>
      <c r="K10" s="18">
        <f t="shared" si="3"/>
        <v>615</v>
      </c>
      <c r="L10" s="28">
        <f t="shared" si="4"/>
        <v>560.95000000000005</v>
      </c>
      <c r="M10" s="19">
        <f t="shared" si="5"/>
        <v>560.95000000000005</v>
      </c>
      <c r="N10" s="20">
        <f t="shared" si="6"/>
        <v>704</v>
      </c>
      <c r="O10" s="20">
        <f t="shared" si="7"/>
        <v>580</v>
      </c>
    </row>
    <row r="11" spans="1:15" s="20" customFormat="1" x14ac:dyDescent="0.25">
      <c r="A11" s="25">
        <v>7</v>
      </c>
      <c r="B11" s="29" t="s">
        <v>22</v>
      </c>
      <c r="C11" s="30" t="s">
        <v>26</v>
      </c>
      <c r="D11" s="31">
        <v>10</v>
      </c>
      <c r="E11" s="32">
        <v>94.61</v>
      </c>
      <c r="F11" s="33">
        <v>121.6</v>
      </c>
      <c r="G11" s="34">
        <v>143</v>
      </c>
      <c r="H11" s="15">
        <f t="shared" si="0"/>
        <v>119.74</v>
      </c>
      <c r="I11" s="16"/>
      <c r="J11" s="17">
        <f t="shared" si="2"/>
        <v>0.20251735669292123</v>
      </c>
      <c r="K11" s="18">
        <f t="shared" si="3"/>
        <v>1197.3999999999999</v>
      </c>
      <c r="L11" s="28">
        <f t="shared" si="4"/>
        <v>946.1</v>
      </c>
      <c r="M11" s="19">
        <f t="shared" si="5"/>
        <v>946.1</v>
      </c>
      <c r="N11" s="20">
        <f t="shared" si="6"/>
        <v>1216</v>
      </c>
      <c r="O11" s="20">
        <f t="shared" si="7"/>
        <v>1430</v>
      </c>
    </row>
    <row r="12" spans="1:15" s="20" customFormat="1" x14ac:dyDescent="0.25">
      <c r="A12" s="25">
        <v>8</v>
      </c>
      <c r="B12" s="29" t="s">
        <v>23</v>
      </c>
      <c r="C12" s="30" t="s">
        <v>26</v>
      </c>
      <c r="D12" s="31">
        <v>5</v>
      </c>
      <c r="E12" s="32">
        <v>124</v>
      </c>
      <c r="F12" s="33">
        <v>107.2</v>
      </c>
      <c r="G12" s="34">
        <v>132</v>
      </c>
      <c r="H12" s="15">
        <f t="shared" si="0"/>
        <v>121.07</v>
      </c>
      <c r="I12" s="16"/>
      <c r="J12" s="17">
        <f t="shared" si="2"/>
        <v>0.10455016992339926</v>
      </c>
      <c r="K12" s="18">
        <f t="shared" si="3"/>
        <v>605.34999999999991</v>
      </c>
      <c r="L12" s="28">
        <f>D12*F12</f>
        <v>536</v>
      </c>
      <c r="M12" s="19">
        <f t="shared" si="5"/>
        <v>620</v>
      </c>
      <c r="N12" s="20">
        <f t="shared" si="6"/>
        <v>536</v>
      </c>
      <c r="O12" s="20">
        <f t="shared" si="7"/>
        <v>660</v>
      </c>
    </row>
    <row r="13" spans="1:15" s="20" customFormat="1" x14ac:dyDescent="0.25">
      <c r="A13" s="25">
        <v>9</v>
      </c>
      <c r="B13" s="29" t="s">
        <v>24</v>
      </c>
      <c r="C13" s="30" t="s">
        <v>26</v>
      </c>
      <c r="D13" s="31">
        <v>5</v>
      </c>
      <c r="E13" s="32">
        <v>366.88</v>
      </c>
      <c r="F13" s="33">
        <v>646.5</v>
      </c>
      <c r="G13" s="34">
        <v>630</v>
      </c>
      <c r="H13" s="15">
        <f t="shared" si="0"/>
        <v>547.79</v>
      </c>
      <c r="I13" s="16"/>
      <c r="J13" s="17">
        <f t="shared" si="2"/>
        <v>0.28640837901063421</v>
      </c>
      <c r="K13" s="18">
        <f t="shared" si="3"/>
        <v>2738.95</v>
      </c>
      <c r="L13" s="28">
        <f>D13*E13</f>
        <v>1834.4</v>
      </c>
      <c r="M13" s="19">
        <f t="shared" si="5"/>
        <v>1834.4</v>
      </c>
      <c r="N13" s="20">
        <f t="shared" si="6"/>
        <v>3232.5</v>
      </c>
      <c r="O13" s="20">
        <f t="shared" si="7"/>
        <v>3150</v>
      </c>
    </row>
    <row r="14" spans="1:15" s="20" customFormat="1" ht="25.5" x14ac:dyDescent="0.25">
      <c r="A14" s="25">
        <v>10</v>
      </c>
      <c r="B14" s="29" t="s">
        <v>30</v>
      </c>
      <c r="C14" s="30" t="s">
        <v>26</v>
      </c>
      <c r="D14" s="31">
        <v>1</v>
      </c>
      <c r="E14" s="32">
        <v>3182</v>
      </c>
      <c r="F14" s="33">
        <v>2315.6</v>
      </c>
      <c r="G14" s="34">
        <v>2186</v>
      </c>
      <c r="H14" s="15">
        <f t="shared" si="0"/>
        <v>2561.1999999999998</v>
      </c>
      <c r="I14" s="16"/>
      <c r="J14" s="17">
        <f t="shared" si="2"/>
        <v>0.21143200044238783</v>
      </c>
      <c r="K14" s="18">
        <f t="shared" si="3"/>
        <v>2561.1999999999998</v>
      </c>
      <c r="L14" s="28">
        <f>D14*G14</f>
        <v>2186</v>
      </c>
      <c r="M14" s="19">
        <f t="shared" si="5"/>
        <v>3182</v>
      </c>
      <c r="N14" s="20">
        <f t="shared" si="6"/>
        <v>2315.6</v>
      </c>
      <c r="O14" s="20">
        <f t="shared" si="7"/>
        <v>2186</v>
      </c>
    </row>
    <row r="15" spans="1:15" s="20" customFormat="1" x14ac:dyDescent="0.25">
      <c r="A15" s="25">
        <v>11</v>
      </c>
      <c r="B15" s="29" t="s">
        <v>28</v>
      </c>
      <c r="C15" s="30" t="s">
        <v>26</v>
      </c>
      <c r="D15" s="31">
        <v>2</v>
      </c>
      <c r="E15" s="32">
        <v>82</v>
      </c>
      <c r="F15" s="33">
        <v>94.4</v>
      </c>
      <c r="G15" s="34">
        <v>69</v>
      </c>
      <c r="H15" s="15">
        <f t="shared" si="0"/>
        <v>81.8</v>
      </c>
      <c r="I15" s="16"/>
      <c r="J15" s="17">
        <f t="shared" si="2"/>
        <v>0.15527116194921675</v>
      </c>
      <c r="K15" s="18">
        <f t="shared" si="3"/>
        <v>163.6</v>
      </c>
      <c r="L15" s="28">
        <f>D15*G15</f>
        <v>138</v>
      </c>
      <c r="M15" s="19">
        <f t="shared" si="5"/>
        <v>164</v>
      </c>
      <c r="N15" s="20">
        <f t="shared" si="6"/>
        <v>188.8</v>
      </c>
      <c r="O15" s="20">
        <f t="shared" si="7"/>
        <v>138</v>
      </c>
    </row>
    <row r="16" spans="1:15" s="14" customFormat="1" ht="16.5" customHeight="1" x14ac:dyDescent="0.2">
      <c r="A16" s="36" t="s">
        <v>29</v>
      </c>
      <c r="B16" s="37"/>
      <c r="C16" s="37"/>
      <c r="D16" s="37"/>
      <c r="E16" s="37"/>
      <c r="F16" s="37"/>
      <c r="G16" s="37"/>
      <c r="H16" s="37"/>
      <c r="I16" s="37"/>
      <c r="J16" s="38"/>
      <c r="K16" s="27">
        <f>SUM(K5:K15)</f>
        <v>157713.67750000005</v>
      </c>
      <c r="L16" s="27">
        <f>SUM(L5:L15)</f>
        <v>135801.49</v>
      </c>
      <c r="M16" s="27">
        <f t="shared" ref="M16:O16" si="8">SUM(M5:M15)</f>
        <v>137014.04999999999</v>
      </c>
      <c r="N16" s="27">
        <f t="shared" si="8"/>
        <v>176135.15</v>
      </c>
      <c r="O16" s="27">
        <f t="shared" si="8"/>
        <v>159993.69</v>
      </c>
    </row>
    <row r="17" spans="2:8" x14ac:dyDescent="0.2">
      <c r="B17" s="22"/>
      <c r="C17" s="9"/>
      <c r="D17" s="10"/>
      <c r="E17" s="10"/>
      <c r="F17" s="10"/>
      <c r="G17" s="8"/>
    </row>
    <row r="18" spans="2:8" x14ac:dyDescent="0.2">
      <c r="B18" s="22"/>
      <c r="C18" s="9"/>
      <c r="D18" s="10"/>
      <c r="E18" s="10"/>
      <c r="F18" s="10"/>
      <c r="G18" s="8"/>
    </row>
    <row r="19" spans="2:8" x14ac:dyDescent="0.2">
      <c r="B19" s="22"/>
      <c r="C19" s="9"/>
      <c r="D19" s="10"/>
      <c r="E19" s="10"/>
      <c r="F19" s="10"/>
      <c r="G19" s="8"/>
      <c r="H19" s="26"/>
    </row>
    <row r="20" spans="2:8" x14ac:dyDescent="0.2">
      <c r="B20" s="22"/>
      <c r="C20" s="9"/>
      <c r="D20" s="10"/>
      <c r="E20" s="10"/>
      <c r="F20" s="10"/>
      <c r="G20" s="11"/>
    </row>
    <row r="21" spans="2:8" x14ac:dyDescent="0.2">
      <c r="B21" s="22"/>
      <c r="C21" s="9"/>
      <c r="D21" s="10"/>
      <c r="E21" s="10"/>
      <c r="F21" s="10"/>
      <c r="G21" s="11"/>
    </row>
    <row r="22" spans="2:8" x14ac:dyDescent="0.2">
      <c r="B22" s="22"/>
      <c r="C22" s="9"/>
      <c r="D22" s="10"/>
      <c r="E22" s="10"/>
      <c r="F22" s="10"/>
      <c r="G22" s="11"/>
    </row>
    <row r="23" spans="2:8" x14ac:dyDescent="0.2">
      <c r="B23" s="22"/>
      <c r="C23" s="9"/>
      <c r="D23" s="10"/>
      <c r="E23" s="10"/>
      <c r="F23" s="10"/>
      <c r="G23" s="8"/>
    </row>
    <row r="24" spans="2:8" x14ac:dyDescent="0.2">
      <c r="B24" s="22"/>
      <c r="C24" s="9"/>
      <c r="D24" s="10"/>
      <c r="E24" s="10"/>
      <c r="F24" s="10"/>
      <c r="G24" s="8"/>
    </row>
    <row r="25" spans="2:8" x14ac:dyDescent="0.2">
      <c r="B25" s="22"/>
      <c r="C25" s="9"/>
      <c r="D25" s="10"/>
      <c r="E25" s="10"/>
      <c r="F25" s="10"/>
      <c r="G25" s="8"/>
    </row>
    <row r="26" spans="2:8" x14ac:dyDescent="0.2">
      <c r="B26" s="22"/>
      <c r="C26" s="9"/>
      <c r="D26" s="10"/>
      <c r="E26" s="10"/>
      <c r="F26" s="10"/>
      <c r="G26" s="8"/>
    </row>
    <row r="27" spans="2:8" x14ac:dyDescent="0.2">
      <c r="B27" s="22"/>
      <c r="C27" s="9"/>
      <c r="D27" s="10"/>
      <c r="E27" s="10"/>
      <c r="F27" s="10"/>
      <c r="G27" s="8"/>
    </row>
    <row r="28" spans="2:8" x14ac:dyDescent="0.2">
      <c r="B28" s="22"/>
      <c r="C28" s="9"/>
      <c r="D28" s="10"/>
      <c r="E28" s="10"/>
      <c r="F28" s="10"/>
      <c r="G28" s="8"/>
    </row>
    <row r="29" spans="2:8" x14ac:dyDescent="0.2">
      <c r="B29" s="22"/>
      <c r="C29" s="9"/>
      <c r="D29" s="10"/>
      <c r="E29" s="10"/>
      <c r="F29" s="10"/>
      <c r="G29" s="8"/>
    </row>
    <row r="30" spans="2:8" x14ac:dyDescent="0.2">
      <c r="B30" s="22"/>
      <c r="C30" s="9"/>
      <c r="D30" s="10"/>
      <c r="E30" s="10"/>
      <c r="F30" s="10"/>
      <c r="G30" s="8"/>
    </row>
    <row r="31" spans="2:8" x14ac:dyDescent="0.2">
      <c r="B31" s="22"/>
      <c r="C31" s="9"/>
      <c r="D31" s="10"/>
      <c r="E31" s="10"/>
      <c r="F31" s="10"/>
      <c r="G31" s="8"/>
    </row>
    <row r="32" spans="2:8" x14ac:dyDescent="0.2">
      <c r="B32" s="22"/>
      <c r="C32" s="9"/>
      <c r="D32" s="10"/>
      <c r="E32" s="10"/>
      <c r="F32" s="10"/>
      <c r="G32" s="8"/>
    </row>
    <row r="33" spans="2:7" x14ac:dyDescent="0.2">
      <c r="B33" s="22"/>
      <c r="C33" s="9"/>
      <c r="D33" s="10"/>
      <c r="E33" s="10"/>
      <c r="F33" s="10"/>
      <c r="G33" s="8"/>
    </row>
    <row r="34" spans="2:7" x14ac:dyDescent="0.2">
      <c r="B34" s="22"/>
      <c r="C34" s="9"/>
      <c r="D34" s="10"/>
      <c r="E34" s="10"/>
      <c r="F34" s="10"/>
      <c r="G34" s="8"/>
    </row>
    <row r="35" spans="2:7" x14ac:dyDescent="0.2">
      <c r="B35" s="22"/>
      <c r="C35" s="9"/>
      <c r="D35" s="10"/>
      <c r="E35" s="10"/>
      <c r="F35" s="10"/>
      <c r="G35" s="8"/>
    </row>
    <row r="36" spans="2:7" x14ac:dyDescent="0.2">
      <c r="B36" s="22"/>
      <c r="C36" s="9"/>
      <c r="D36" s="10"/>
      <c r="E36" s="10"/>
      <c r="F36" s="10"/>
      <c r="G36" s="8"/>
    </row>
    <row r="37" spans="2:7" x14ac:dyDescent="0.2">
      <c r="B37" s="22"/>
      <c r="C37" s="9"/>
      <c r="D37" s="10"/>
      <c r="E37" s="10"/>
      <c r="F37" s="10"/>
      <c r="G37" s="8"/>
    </row>
    <row r="38" spans="2:7" x14ac:dyDescent="0.2">
      <c r="B38" s="22"/>
      <c r="C38" s="9"/>
      <c r="D38" s="10"/>
      <c r="E38" s="10"/>
      <c r="F38" s="10"/>
      <c r="G38" s="8"/>
    </row>
    <row r="39" spans="2:7" x14ac:dyDescent="0.2">
      <c r="B39" s="22"/>
      <c r="C39" s="9"/>
      <c r="D39" s="10"/>
      <c r="E39" s="10"/>
      <c r="F39" s="10"/>
      <c r="G39" s="8"/>
    </row>
    <row r="40" spans="2:7" x14ac:dyDescent="0.2">
      <c r="B40" s="22"/>
      <c r="C40" s="9"/>
      <c r="D40" s="10"/>
      <c r="E40" s="10"/>
      <c r="F40" s="10"/>
      <c r="G40" s="8"/>
    </row>
    <row r="41" spans="2:7" x14ac:dyDescent="0.2">
      <c r="B41" s="22"/>
      <c r="C41" s="9"/>
      <c r="D41" s="10"/>
      <c r="E41" s="10"/>
      <c r="F41" s="10"/>
      <c r="G41" s="8"/>
    </row>
    <row r="42" spans="2:7" x14ac:dyDescent="0.2">
      <c r="B42" s="22"/>
      <c r="C42" s="9"/>
      <c r="D42" s="10"/>
      <c r="E42" s="10"/>
      <c r="F42" s="10"/>
      <c r="G42" s="8"/>
    </row>
    <row r="43" spans="2:7" x14ac:dyDescent="0.2">
      <c r="B43" s="22"/>
      <c r="C43" s="9"/>
      <c r="D43" s="10"/>
      <c r="E43" s="10"/>
      <c r="F43" s="10"/>
      <c r="G43" s="8"/>
    </row>
    <row r="44" spans="2:7" x14ac:dyDescent="0.2">
      <c r="B44" s="22"/>
      <c r="C44" s="9"/>
      <c r="D44" s="10"/>
      <c r="E44" s="10"/>
      <c r="F44" s="10"/>
      <c r="G44" s="8"/>
    </row>
    <row r="45" spans="2:7" x14ac:dyDescent="0.2">
      <c r="B45" s="22"/>
      <c r="C45" s="9"/>
      <c r="D45" s="10"/>
      <c r="E45" s="10"/>
      <c r="F45" s="10"/>
      <c r="G45" s="8"/>
    </row>
    <row r="46" spans="2:7" x14ac:dyDescent="0.2">
      <c r="B46" s="22"/>
      <c r="C46" s="9"/>
      <c r="D46" s="10"/>
      <c r="E46" s="10"/>
      <c r="F46" s="10"/>
      <c r="G46" s="8"/>
    </row>
    <row r="47" spans="2:7" x14ac:dyDescent="0.2">
      <c r="B47" s="22"/>
      <c r="C47" s="9"/>
      <c r="D47" s="10"/>
      <c r="E47" s="10"/>
      <c r="F47" s="10"/>
      <c r="G47" s="8"/>
    </row>
    <row r="48" spans="2:7" x14ac:dyDescent="0.2">
      <c r="B48" s="22"/>
      <c r="C48" s="9"/>
      <c r="D48" s="10"/>
      <c r="E48" s="10"/>
      <c r="F48" s="10"/>
      <c r="G48" s="8"/>
    </row>
    <row r="49" spans="2:7" x14ac:dyDescent="0.2">
      <c r="B49" s="22"/>
      <c r="C49" s="9"/>
      <c r="D49" s="10"/>
      <c r="E49" s="10"/>
      <c r="F49" s="10"/>
      <c r="G49" s="8"/>
    </row>
    <row r="50" spans="2:7" x14ac:dyDescent="0.2">
      <c r="B50" s="22"/>
      <c r="C50" s="9"/>
      <c r="D50" s="10"/>
      <c r="E50" s="10"/>
      <c r="F50" s="10"/>
      <c r="G50" s="8"/>
    </row>
    <row r="51" spans="2:7" x14ac:dyDescent="0.2">
      <c r="B51" s="22"/>
      <c r="C51" s="9"/>
      <c r="D51" s="10"/>
      <c r="E51" s="10"/>
      <c r="F51" s="10"/>
      <c r="G51" s="8"/>
    </row>
    <row r="52" spans="2:7" x14ac:dyDescent="0.2">
      <c r="B52" s="22"/>
      <c r="C52" s="9"/>
      <c r="D52" s="10"/>
      <c r="E52" s="10"/>
      <c r="F52" s="10"/>
      <c r="G52" s="8"/>
    </row>
    <row r="53" spans="2:7" x14ac:dyDescent="0.2">
      <c r="B53" s="22"/>
      <c r="C53" s="9"/>
      <c r="D53" s="10"/>
      <c r="E53" s="10"/>
      <c r="F53" s="10"/>
      <c r="G53" s="8"/>
    </row>
    <row r="54" spans="2:7" x14ac:dyDescent="0.2">
      <c r="B54" s="22"/>
      <c r="C54" s="9"/>
      <c r="D54" s="10"/>
      <c r="E54" s="10"/>
      <c r="F54" s="10"/>
      <c r="G54" s="8"/>
    </row>
    <row r="55" spans="2:7" x14ac:dyDescent="0.2">
      <c r="B55" s="22"/>
      <c r="C55" s="9"/>
      <c r="D55" s="10"/>
      <c r="E55" s="10"/>
      <c r="F55" s="10"/>
      <c r="G55" s="8"/>
    </row>
    <row r="56" spans="2:7" x14ac:dyDescent="0.2">
      <c r="B56" s="22"/>
      <c r="C56" s="9"/>
      <c r="D56" s="10"/>
      <c r="E56" s="10"/>
      <c r="F56" s="10"/>
      <c r="G56" s="8"/>
    </row>
    <row r="57" spans="2:7" x14ac:dyDescent="0.2">
      <c r="B57" s="22"/>
      <c r="C57" s="8"/>
      <c r="D57" s="12"/>
      <c r="E57" s="8"/>
      <c r="F57" s="8"/>
      <c r="G57" s="8"/>
    </row>
    <row r="58" spans="2:7" x14ac:dyDescent="0.2">
      <c r="B58" s="22"/>
      <c r="C58" s="8"/>
      <c r="D58" s="12"/>
      <c r="E58" s="8"/>
      <c r="F58" s="8"/>
      <c r="G58" s="8"/>
    </row>
    <row r="59" spans="2:7" x14ac:dyDescent="0.2">
      <c r="B59" s="22"/>
      <c r="C59" s="8"/>
      <c r="D59" s="12"/>
      <c r="E59" s="8"/>
      <c r="F59" s="8"/>
      <c r="G59" s="8"/>
    </row>
    <row r="60" spans="2:7" x14ac:dyDescent="0.2">
      <c r="B60" s="22"/>
      <c r="C60" s="8"/>
      <c r="D60" s="12"/>
      <c r="E60" s="8"/>
      <c r="F60" s="8"/>
      <c r="G60" s="8"/>
    </row>
    <row r="61" spans="2:7" x14ac:dyDescent="0.2">
      <c r="B61" s="22"/>
      <c r="C61" s="8"/>
      <c r="D61" s="12"/>
      <c r="E61" s="8"/>
      <c r="F61" s="8"/>
      <c r="G61" s="8"/>
    </row>
    <row r="62" spans="2:7" x14ac:dyDescent="0.2">
      <c r="B62" s="22"/>
      <c r="C62" s="8"/>
      <c r="D62" s="12"/>
      <c r="E62" s="8"/>
      <c r="F62" s="8"/>
      <c r="G62" s="8"/>
    </row>
    <row r="63" spans="2:7" x14ac:dyDescent="0.2">
      <c r="B63" s="22"/>
      <c r="C63" s="8"/>
      <c r="D63" s="12"/>
      <c r="E63" s="8"/>
      <c r="F63" s="8"/>
      <c r="G63" s="8"/>
    </row>
    <row r="64" spans="2:7" x14ac:dyDescent="0.2">
      <c r="G64" s="8"/>
    </row>
    <row r="65" spans="7:7" x14ac:dyDescent="0.2">
      <c r="G65" s="8"/>
    </row>
    <row r="66" spans="7:7" x14ac:dyDescent="0.2">
      <c r="G66" s="8"/>
    </row>
    <row r="67" spans="7:7" x14ac:dyDescent="0.2">
      <c r="G67" s="8"/>
    </row>
    <row r="68" spans="7:7" x14ac:dyDescent="0.2">
      <c r="G68" s="8"/>
    </row>
    <row r="69" spans="7:7" x14ac:dyDescent="0.2">
      <c r="G69" s="8"/>
    </row>
    <row r="70" spans="7:7" x14ac:dyDescent="0.2">
      <c r="G70" s="8"/>
    </row>
    <row r="71" spans="7:7" x14ac:dyDescent="0.2">
      <c r="G71" s="8"/>
    </row>
    <row r="72" spans="7:7" x14ac:dyDescent="0.2">
      <c r="G72" s="8"/>
    </row>
    <row r="73" spans="7:7" x14ac:dyDescent="0.2">
      <c r="G73" s="8"/>
    </row>
    <row r="74" spans="7:7" x14ac:dyDescent="0.2">
      <c r="G74" s="8"/>
    </row>
    <row r="75" spans="7:7" x14ac:dyDescent="0.2">
      <c r="G75" s="8"/>
    </row>
    <row r="76" spans="7:7" x14ac:dyDescent="0.2">
      <c r="G76" s="8"/>
    </row>
    <row r="77" spans="7:7" x14ac:dyDescent="0.2">
      <c r="G77" s="8"/>
    </row>
    <row r="78" spans="7:7" x14ac:dyDescent="0.2">
      <c r="G78" s="8"/>
    </row>
    <row r="79" spans="7:7" x14ac:dyDescent="0.2">
      <c r="G79" s="8"/>
    </row>
    <row r="80" spans="7:7" x14ac:dyDescent="0.2">
      <c r="G80" s="8"/>
    </row>
    <row r="81" spans="7:7" x14ac:dyDescent="0.2">
      <c r="G81" s="8"/>
    </row>
    <row r="82" spans="7:7" x14ac:dyDescent="0.2">
      <c r="G82" s="8"/>
    </row>
    <row r="83" spans="7:7" x14ac:dyDescent="0.2">
      <c r="G83" s="8"/>
    </row>
    <row r="84" spans="7:7" x14ac:dyDescent="0.2">
      <c r="G84" s="8"/>
    </row>
    <row r="85" spans="7:7" x14ac:dyDescent="0.2">
      <c r="G85" s="8"/>
    </row>
    <row r="86" spans="7:7" x14ac:dyDescent="0.2">
      <c r="G86" s="8"/>
    </row>
    <row r="87" spans="7:7" x14ac:dyDescent="0.2">
      <c r="G87" s="8"/>
    </row>
    <row r="88" spans="7:7" x14ac:dyDescent="0.2">
      <c r="G88" s="8"/>
    </row>
    <row r="89" spans="7:7" x14ac:dyDescent="0.2">
      <c r="G89" s="8"/>
    </row>
    <row r="90" spans="7:7" x14ac:dyDescent="0.2">
      <c r="G90" s="8"/>
    </row>
    <row r="91" spans="7:7" x14ac:dyDescent="0.2">
      <c r="G91" s="8"/>
    </row>
    <row r="92" spans="7:7" x14ac:dyDescent="0.2">
      <c r="G92" s="8"/>
    </row>
    <row r="93" spans="7:7" x14ac:dyDescent="0.2">
      <c r="G93" s="8"/>
    </row>
    <row r="94" spans="7:7" x14ac:dyDescent="0.2">
      <c r="G94" s="8"/>
    </row>
  </sheetData>
  <autoFilter ref="A4:P15"/>
  <mergeCells count="9">
    <mergeCell ref="A16:J16"/>
    <mergeCell ref="L3:L4"/>
    <mergeCell ref="A2:K2"/>
    <mergeCell ref="A3:A4"/>
    <mergeCell ref="B3:B4"/>
    <mergeCell ref="C3:C4"/>
    <mergeCell ref="D3:D4"/>
    <mergeCell ref="E3:G3"/>
    <mergeCell ref="H3:J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2019-12-27T05:25:34Z</cp:lastPrinted>
  <dcterms:created xsi:type="dcterms:W3CDTF">2015-11-02T11:37:41Z</dcterms:created>
  <dcterms:modified xsi:type="dcterms:W3CDTF">2026-08-21T07:24:38Z</dcterms:modified>
</cp:coreProperties>
</file>