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5" windowHeight="9015"/>
  </bookViews>
  <sheets>
    <sheet name="Расчет факта" sheetId="3" r:id="rId1"/>
  </sheets>
  <calcPr calcId="125725"/>
</workbook>
</file>

<file path=xl/calcChain.xml><?xml version="1.0" encoding="utf-8"?>
<calcChain xmlns="http://schemas.openxmlformats.org/spreadsheetml/2006/main">
  <c r="N5" i="3"/>
  <c r="O5" s="1"/>
  <c r="K5"/>
  <c r="L5" s="1"/>
  <c r="Q5"/>
  <c r="L9" s="1"/>
  <c r="M5" l="1"/>
</calcChain>
</file>

<file path=xl/sharedStrings.xml><?xml version="1.0" encoding="utf-8"?>
<sst xmlns="http://schemas.openxmlformats.org/spreadsheetml/2006/main" count="27" uniqueCount="26">
  <si>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</si>
  <si>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</si>
  <si>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</si>
  <si>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</si>
  <si>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</si>
  <si>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</si>
  <si>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</si>
  <si>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</si>
  <si>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</si>
  <si>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</si>
  <si>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</si>
  <si>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Заказчик: ФКУ "Уралуправтодор"</t>
  </si>
  <si>
    <t>Офисная мебель</t>
  </si>
  <si>
    <t>19.20.21.100</t>
  </si>
  <si>
    <t>ОКПД</t>
  </si>
  <si>
    <r>
      <t>Коэффициент вариации цен V (%)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</si>
  <si>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</si>
  <si>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Ценовая информация № 1</t>
  </si>
  <si>
    <t>Ценовая информация № 2</t>
  </si>
  <si>
    <t>Ценовая информация № 3</t>
  </si>
  <si>
    <t xml:space="preserve">Ремонт легкового автомобиля                                      </t>
  </si>
  <si>
    <t xml:space="preserve"> Обоснование начальной (максимальной) цены  контракта, цены контракта заключаемого с единственным поставщиком (подрядчиком, исполнителем) 
</t>
  </si>
  <si>
    <t>На основании доведенных лимитов бюджетных обязательств, к стоимости работ применен понижающий коэффициент:</t>
  </si>
  <si>
    <t>Начальная (максимальная) цена контракта составила:</t>
  </si>
  <si>
    <t>Расчет произвел: ведущий экономист отдела планирования текущих расходов  - Е.Н. Титова</t>
  </si>
  <si>
    <t>штука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</si>
</sst>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0.0000"/>
    <numFmt numFmtId="165" formatCode="0.00000"/>
    <numFmt numFmtId="166" formatCode="#,##0.00000"/>
    <numFmt numFmtId="167" formatCode="_-* #,##0\ _₽_-;\-* #,##0\ _₽_-;_-* &quot;-&quot;??\ _₽_-;_-@_-"/>
  </numFmts>
  <fonts count="1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9" fillId="0" borderId="2" xfId="0" applyFont="1" applyBorder="1" applyAlignment="1">
      <alignment horizontal="left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8" fillId="0" borderId="0" xfId="0" applyNumberFormat="1" applyFont="1"/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7" fontId="2" fillId="0" borderId="6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 applyProtection="1">
      <alignment horizontal="left" wrapText="1"/>
      <protection locked="0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252412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3</xdr:row>
      <xdr:rowOff>904875</xdr:rowOff>
    </xdr:from>
    <xdr:to>
      <xdr:col>12</xdr:col>
      <xdr:colOff>19050</xdr:colOff>
      <xdr:row>3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247650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86800" y="3171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3</xdr:row>
      <xdr:rowOff>1400175</xdr:rowOff>
    </xdr:from>
    <xdr:to>
      <xdr:col>13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34450" y="2971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zoomScale="85" zoomScaleNormal="85" workbookViewId="0">
      <selection activeCell="H14" sqref="H14"/>
    </sheetView>
  </sheetViews>
  <sheetFormatPr defaultRowHeight="12.75"/>
  <cols>
    <col min="1" max="1" width="3.140625" style="1" customWidth="1"/>
    <col min="2" max="2" width="2.85546875" style="1" hidden="1" customWidth="1"/>
    <col min="3" max="3" width="28.85546875" style="1" customWidth="1"/>
    <col min="4" max="5" width="12.5703125" style="1" hidden="1" customWidth="1"/>
    <col min="6" max="6" width="11" style="1" customWidth="1"/>
    <col min="7" max="7" width="11.140625" style="1" customWidth="1"/>
    <col min="8" max="8" width="10.85546875" style="1" customWidth="1"/>
    <col min="9" max="9" width="10.5703125" style="1" customWidth="1"/>
    <col min="10" max="10" width="11.7109375" style="1" customWidth="1"/>
    <col min="11" max="11" width="12.5703125" style="1" customWidth="1"/>
    <col min="12" max="12" width="16.5703125" style="1" customWidth="1"/>
    <col min="13" max="13" width="15.42578125" style="1" customWidth="1"/>
    <col min="14" max="14" width="24.140625" style="1" customWidth="1"/>
    <col min="15" max="15" width="12.85546875" style="1" customWidth="1"/>
    <col min="16" max="16" width="13" style="1" customWidth="1"/>
    <col min="17" max="17" width="18.28515625" style="1" customWidth="1"/>
    <col min="18" max="16384" width="9.140625" style="1"/>
  </cols>
  <sheetData>
    <row r="1" spans="1:17" ht="33.75" customHeight="1">
      <c r="A1" s="45" t="s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18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39" customHeight="1">
      <c r="A3" s="47" t="s">
        <v>0</v>
      </c>
      <c r="B3" s="47" t="s">
        <v>2</v>
      </c>
      <c r="C3" s="47" t="s">
        <v>2</v>
      </c>
      <c r="D3" s="30"/>
      <c r="E3" s="30"/>
      <c r="F3" s="48" t="s">
        <v>1</v>
      </c>
      <c r="G3" s="48" t="s">
        <v>3</v>
      </c>
      <c r="H3" s="50" t="s">
        <v>17</v>
      </c>
      <c r="I3" s="50" t="s">
        <v>18</v>
      </c>
      <c r="J3" s="50" t="s">
        <v>19</v>
      </c>
      <c r="K3" s="51" t="s">
        <v>10</v>
      </c>
      <c r="L3" s="51"/>
      <c r="M3" s="51"/>
      <c r="N3" s="52" t="s">
        <v>9</v>
      </c>
      <c r="O3" s="52"/>
      <c r="P3" s="52"/>
      <c r="Q3" s="52"/>
    </row>
    <row r="4" spans="1:17" ht="158.25" customHeight="1">
      <c r="A4" s="47"/>
      <c r="B4" s="48"/>
      <c r="C4" s="47"/>
      <c r="D4" s="31"/>
      <c r="E4" s="31" t="s">
        <v>14</v>
      </c>
      <c r="F4" s="49"/>
      <c r="G4" s="49"/>
      <c r="H4" s="50"/>
      <c r="I4" s="50"/>
      <c r="J4" s="50"/>
      <c r="K4" s="32" t="s">
        <v>5</v>
      </c>
      <c r="L4" s="32" t="s">
        <v>4</v>
      </c>
      <c r="M4" s="2" t="s">
        <v>15</v>
      </c>
      <c r="N4" s="35" t="s">
        <v>16</v>
      </c>
      <c r="O4" s="3" t="s">
        <v>6</v>
      </c>
      <c r="P4" s="3" t="s">
        <v>7</v>
      </c>
      <c r="Q4" s="3" t="s">
        <v>8</v>
      </c>
    </row>
    <row r="5" spans="1:17" ht="36" customHeight="1">
      <c r="A5" s="36">
        <v>1</v>
      </c>
      <c r="B5" s="15" t="s">
        <v>12</v>
      </c>
      <c r="C5" s="27" t="s">
        <v>20</v>
      </c>
      <c r="D5" s="17"/>
      <c r="E5" s="17" t="s">
        <v>13</v>
      </c>
      <c r="F5" s="28" t="s">
        <v>25</v>
      </c>
      <c r="G5" s="38">
        <v>1</v>
      </c>
      <c r="H5" s="16">
        <v>18414</v>
      </c>
      <c r="I5" s="16">
        <v>19240</v>
      </c>
      <c r="J5" s="16">
        <v>18540</v>
      </c>
      <c r="K5" s="12">
        <f>ROUND((H5+J5+I5)/3,2)</f>
        <v>18731.330000000002</v>
      </c>
      <c r="L5" s="10">
        <f>SQRT(((SUM((POWER(H5-K5,2)),(POWER(I5-K5,2)),(POWER(J5-K5,2)))/(COLUMNS(H5:J5)-1))))</f>
        <v>445.00037455040416</v>
      </c>
      <c r="M5" s="11">
        <f>L5/K5*100</f>
        <v>2.3757008955071752</v>
      </c>
      <c r="N5" s="12">
        <f>((G5/3)*(SUM(H5:J5)))</f>
        <v>18731.333333333332</v>
      </c>
      <c r="O5" s="37">
        <f>N5/G5</f>
        <v>18731.333333333332</v>
      </c>
      <c r="P5" s="12">
        <v>18731</v>
      </c>
      <c r="Q5" s="13">
        <f>P5*G5</f>
        <v>18731</v>
      </c>
    </row>
    <row r="6" spans="1:17">
      <c r="A6" s="18"/>
      <c r="B6" s="19"/>
      <c r="C6" s="19"/>
      <c r="D6" s="19"/>
      <c r="E6" s="19"/>
      <c r="F6" s="9"/>
      <c r="G6" s="34"/>
      <c r="H6" s="20"/>
      <c r="I6" s="20"/>
      <c r="J6" s="20"/>
      <c r="K6" s="21"/>
      <c r="L6" s="22"/>
      <c r="M6" s="23"/>
      <c r="N6" s="24"/>
      <c r="O6" s="25"/>
      <c r="P6" s="26"/>
      <c r="Q6" s="13"/>
    </row>
    <row r="7" spans="1:17" s="4" customFormat="1" ht="32.25" customHeight="1">
      <c r="A7" s="53" t="s">
        <v>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39"/>
    </row>
    <row r="8" spans="1:17" s="4" customFormat="1" ht="15.75">
      <c r="A8" s="33"/>
      <c r="B8" s="33"/>
      <c r="C8" s="33"/>
      <c r="D8" s="33"/>
      <c r="E8" s="33"/>
      <c r="F8" s="33"/>
      <c r="G8" s="33"/>
      <c r="H8" s="7"/>
      <c r="I8" s="7"/>
      <c r="J8" s="8"/>
    </row>
    <row r="9" spans="1:17" s="41" customFormat="1" ht="24" customHeight="1">
      <c r="A9" s="54" t="s">
        <v>23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13">
        <f>Q5</f>
        <v>18731</v>
      </c>
      <c r="M9" s="4"/>
      <c r="N9" s="4"/>
      <c r="O9" s="4"/>
      <c r="P9" s="4"/>
      <c r="Q9" s="40"/>
    </row>
    <row r="10" spans="1:17" s="4" customFormat="1" ht="15.75">
      <c r="A10" s="33"/>
      <c r="B10" s="33"/>
      <c r="C10" s="33"/>
      <c r="D10" s="33"/>
      <c r="E10" s="33"/>
      <c r="F10" s="33"/>
      <c r="G10" s="33"/>
      <c r="H10" s="7"/>
      <c r="I10" s="7"/>
      <c r="J10" s="8"/>
    </row>
    <row r="11" spans="1:17" s="4" customFormat="1" ht="15.75">
      <c r="A11" s="42" t="s">
        <v>24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7" s="4" customFormat="1" ht="15.75">
      <c r="A12" s="14"/>
      <c r="B12" s="14"/>
      <c r="C12" s="14"/>
      <c r="D12" s="14"/>
      <c r="E12" s="14"/>
      <c r="F12" s="14"/>
      <c r="G12" s="6"/>
      <c r="H12" s="7"/>
      <c r="I12" s="7"/>
      <c r="J12" s="8"/>
      <c r="K12" s="33"/>
      <c r="L12" s="33"/>
    </row>
    <row r="13" spans="1:17" ht="19.5" customHeight="1">
      <c r="A13" s="43" t="s">
        <v>11</v>
      </c>
      <c r="B13" s="44"/>
      <c r="C13" s="44"/>
      <c r="D13" s="44"/>
      <c r="E13" s="44"/>
      <c r="F13" s="44"/>
      <c r="G13" s="44"/>
      <c r="H13" s="44"/>
      <c r="I13" s="44"/>
      <c r="J13" s="44"/>
      <c r="K13" s="5"/>
      <c r="L13" s="29">
        <v>46220</v>
      </c>
    </row>
  </sheetData>
  <mergeCells count="16">
    <mergeCell ref="A11:P11"/>
    <mergeCell ref="A13:J13"/>
    <mergeCell ref="A1:Q1"/>
    <mergeCell ref="A2:Q2"/>
    <mergeCell ref="A3:A4"/>
    <mergeCell ref="B3:B4"/>
    <mergeCell ref="C3:C4"/>
    <mergeCell ref="F3:F4"/>
    <mergeCell ref="G3:G4"/>
    <mergeCell ref="H3:H4"/>
    <mergeCell ref="I3:I4"/>
    <mergeCell ref="J3:J4"/>
    <mergeCell ref="K3:M3"/>
    <mergeCell ref="N3:Q3"/>
    <mergeCell ref="A7:M7"/>
    <mergeCell ref="A9:K9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факта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titova</cp:lastModifiedBy>
  <cp:lastPrinted>2026-07-17T05:22:07Z</cp:lastPrinted>
  <dcterms:created xsi:type="dcterms:W3CDTF">2014-01-15T18:15:09Z</dcterms:created>
  <dcterms:modified xsi:type="dcterms:W3CDTF">2026-07-17T05:22:37Z</dcterms:modified>
</cp:coreProperties>
</file>