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5" i="1" l="1"/>
  <c r="L5" i="1" l="1"/>
  <c r="M5" i="1"/>
  <c r="K5" i="1"/>
  <c r="G5" i="1"/>
  <c r="G6" i="1" s="1"/>
  <c r="E5" i="1"/>
  <c r="N5" i="1" l="1"/>
  <c r="O5" i="1" s="1"/>
  <c r="I6" i="1"/>
  <c r="E6" i="1"/>
  <c r="K6" i="1"/>
</calcChain>
</file>

<file path=xl/sharedStrings.xml><?xml version="1.0" encoding="utf-8"?>
<sst xmlns="http://schemas.openxmlformats.org/spreadsheetml/2006/main" count="34" uniqueCount="28">
  <si>
    <t>Наименование товара, работ, услуг</t>
  </si>
  <si>
    <t>ед. изм.</t>
  </si>
  <si>
    <t>кол-во</t>
  </si>
  <si>
    <t xml:space="preserve">Источник 1 </t>
  </si>
  <si>
    <t>Цена за ед., руб.</t>
  </si>
  <si>
    <t>Стоимость, руб.</t>
  </si>
  <si>
    <t xml:space="preserve">Источник 2 </t>
  </si>
  <si>
    <t>Источник 3</t>
  </si>
  <si>
    <t>ИТОГО</t>
  </si>
  <si>
    <t xml:space="preserve">Источник 1: </t>
  </si>
  <si>
    <t xml:space="preserve">Источник 2: </t>
  </si>
  <si>
    <t xml:space="preserve">Источник 3: </t>
  </si>
  <si>
    <t xml:space="preserve">Реквизиты документов, на основании которых произведен расчет начальной (максимальной) цены </t>
  </si>
  <si>
    <t>Средняя цена за ед., руб.</t>
  </si>
  <si>
    <t>Количество значений</t>
  </si>
  <si>
    <t>σ=</t>
  </si>
  <si>
    <t>Коэф.вариации V=</t>
  </si>
  <si>
    <t>Источник 4</t>
  </si>
  <si>
    <t>Дата</t>
  </si>
  <si>
    <t xml:space="preserve">Объем </t>
  </si>
  <si>
    <t>В качестве начальной (максимальной) цены контракта использована минимальная из цен, в размере, руб.:</t>
  </si>
  <si>
    <r>
      <rPr>
        <b/>
        <sz val="8"/>
        <color theme="1"/>
        <rFont val="Times New Roman"/>
        <family val="1"/>
        <charset val="204"/>
      </rPr>
      <t xml:space="preserve">I. ОБОСНОВАНИЕ НАЧАЛЬНОЙ (МАКСИМАЛЬНОЙ) ЦЕНЫ КОНТРАКТА
</t>
    </r>
    <r>
      <rPr>
        <sz val="8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</si>
  <si>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 xml:space="preserve"> </t>
  </si>
  <si>
    <t>Образовательные услуги по программе повышения квалификации «Лидер будущего: практикум для вожатых»</t>
  </si>
  <si>
    <t>человек</t>
  </si>
  <si>
    <t>КП от 03.06.2026  вх. № 2995-с;</t>
  </si>
  <si>
    <t>КП от 03.06.2026  вх. № 2996-с;</t>
  </si>
  <si>
    <t>КП от 03.06.2026  вх. № 2997-с.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</si>
</sst>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center" vertical="top" wrapText="1" shrinkToFit="1"/>
    </xf>
    <xf numFmtId="0" fontId="1" fillId="0" borderId="1" xfId="0" applyFont="1" applyFill="1" applyBorder="1" applyAlignment="1" applyProtection="1">
      <alignment horizontal="center" vertical="center" wrapText="1" shrinkToFit="1"/>
      <protection locked="0" hidden="1"/>
    </xf>
    <xf numFmtId="4" fontId="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2" fillId="0" borderId="4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activeCell="H8" sqref="H8"/>
    </sheetView>
  </sheetViews>
  <sheetFormatPr defaultRowHeight="15" x14ac:dyDescent="0.25"/>
  <cols>
    <col min="1" max="1" width="16.85546875" customWidth="1"/>
    <col min="2" max="2" width="8.7109375" customWidth="1"/>
    <col min="3" max="3" width="5.7109375" customWidth="1"/>
    <col min="4" max="4" width="9.5703125" customWidth="1"/>
    <col min="5" max="5" width="11.7109375" customWidth="1"/>
    <col min="6" max="6" width="9.42578125" customWidth="1"/>
    <col min="7" max="7" width="12.5703125" customWidth="1"/>
    <col min="8" max="8" width="9.140625" customWidth="1"/>
    <col min="9" max="9" width="10.85546875" customWidth="1"/>
    <col min="10" max="10" width="0" hidden="1" customWidth="1"/>
    <col min="11" max="11" width="10" hidden="1" customWidth="1"/>
    <col min="12" max="12" width="9.5703125" customWidth="1"/>
    <col min="13" max="13" width="7.140625" customWidth="1"/>
    <col min="14" max="14" width="9.140625" customWidth="1"/>
    <col min="15" max="15" width="6.5703125" customWidth="1"/>
  </cols>
  <sheetData>
    <row r="1" spans="1:16" ht="22.5" customHeight="1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ht="52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15" customHeight="1" x14ac:dyDescent="0.25">
      <c r="A3" s="25" t="s">
        <v>0</v>
      </c>
      <c r="B3" s="25" t="s">
        <v>19</v>
      </c>
      <c r="C3" s="25"/>
      <c r="D3" s="1" t="s">
        <v>3</v>
      </c>
      <c r="E3" s="25" t="s">
        <v>5</v>
      </c>
      <c r="F3" s="1" t="s">
        <v>6</v>
      </c>
      <c r="G3" s="25" t="s">
        <v>5</v>
      </c>
      <c r="H3" s="1" t="s">
        <v>7</v>
      </c>
      <c r="I3" s="26" t="s">
        <v>5</v>
      </c>
      <c r="J3" s="1" t="s">
        <v>17</v>
      </c>
      <c r="K3" s="25" t="s">
        <v>5</v>
      </c>
      <c r="L3" s="24" t="s">
        <v>13</v>
      </c>
      <c r="M3" s="25" t="s">
        <v>14</v>
      </c>
      <c r="N3" s="25" t="s">
        <v>15</v>
      </c>
      <c r="O3" s="25" t="s">
        <v>16</v>
      </c>
      <c r="P3" s="21"/>
    </row>
    <row r="4" spans="1:16" ht="27" customHeight="1" x14ac:dyDescent="0.25">
      <c r="A4" s="25"/>
      <c r="B4" s="1" t="s">
        <v>1</v>
      </c>
      <c r="C4" s="1" t="s">
        <v>2</v>
      </c>
      <c r="D4" s="1" t="s">
        <v>4</v>
      </c>
      <c r="E4" s="25"/>
      <c r="F4" s="1" t="s">
        <v>4</v>
      </c>
      <c r="G4" s="25"/>
      <c r="H4" s="1" t="s">
        <v>4</v>
      </c>
      <c r="I4" s="27"/>
      <c r="J4" s="1" t="s">
        <v>4</v>
      </c>
      <c r="K4" s="25"/>
      <c r="L4" s="24"/>
      <c r="M4" s="25"/>
      <c r="N4" s="25"/>
      <c r="O4" s="25"/>
      <c r="P4" s="21"/>
    </row>
    <row r="5" spans="1:16" ht="68.25" x14ac:dyDescent="0.25">
      <c r="A5" s="28" t="s">
        <v>23</v>
      </c>
      <c r="B5" s="9" t="s">
        <v>24</v>
      </c>
      <c r="C5" s="9">
        <v>100</v>
      </c>
      <c r="D5" s="10">
        <v>6700</v>
      </c>
      <c r="E5" s="11">
        <f>D5*C5</f>
        <v>670000</v>
      </c>
      <c r="F5" s="10">
        <v>6500</v>
      </c>
      <c r="G5" s="11">
        <f>F5*C5</f>
        <v>650000</v>
      </c>
      <c r="H5" s="10">
        <v>6000</v>
      </c>
      <c r="I5" s="10">
        <f>H5*C5</f>
        <v>600000</v>
      </c>
      <c r="J5" s="3"/>
      <c r="K5" s="2">
        <f>J5*C5</f>
        <v>0</v>
      </c>
      <c r="L5" s="4">
        <f>AVERAGE(D5,F5,H5,J5)</f>
        <v>6400</v>
      </c>
      <c r="M5" s="5">
        <f>COUNTA(D5,F5,H5,J5)</f>
        <v>3</v>
      </c>
      <c r="N5" s="4">
        <f>SQRT(IF(D5&gt;0,POWER(D5-L5,2),0)+IF(F5&gt;0,POWER(F5-L5,2),0)+IF(H5&gt;0,POWER(H5-L5,2),0)+IF(J5&gt;0,POWER(J5-L5,2),0))/(M5-1)</f>
        <v>254.95097567963924</v>
      </c>
      <c r="O5" s="4">
        <f>N5/L5*100</f>
        <v>3.9836089949943627</v>
      </c>
    </row>
    <row r="6" spans="1:16" x14ac:dyDescent="0.25">
      <c r="A6" s="6" t="s">
        <v>8</v>
      </c>
      <c r="B6" s="6"/>
      <c r="C6" s="6"/>
      <c r="D6" s="2"/>
      <c r="E6" s="2">
        <f>SUM(E5:E5)</f>
        <v>670000</v>
      </c>
      <c r="F6" s="2"/>
      <c r="G6" s="2">
        <f>SUM(G5:G5)</f>
        <v>650000</v>
      </c>
      <c r="H6" s="2"/>
      <c r="I6" s="2">
        <f>SUM(I5:I5)</f>
        <v>600000</v>
      </c>
      <c r="J6" s="2"/>
      <c r="K6" s="2">
        <f>SUM(K5:K5)</f>
        <v>0</v>
      </c>
      <c r="L6" s="7"/>
      <c r="M6" s="8"/>
      <c r="N6" s="7"/>
      <c r="O6" s="7"/>
    </row>
    <row r="7" spans="1:16" ht="27" customHeight="1" x14ac:dyDescent="0.25">
      <c r="A7" s="16" t="s">
        <v>20</v>
      </c>
      <c r="B7" s="17"/>
      <c r="C7" s="17"/>
      <c r="D7" s="17"/>
      <c r="E7" s="17"/>
      <c r="F7" s="17"/>
      <c r="G7" s="17"/>
      <c r="H7" s="19">
        <f>I6</f>
        <v>600000</v>
      </c>
      <c r="I7" s="20"/>
      <c r="J7" s="20"/>
      <c r="K7" s="20"/>
      <c r="L7" s="20"/>
      <c r="M7" s="20"/>
      <c r="N7" s="20"/>
      <c r="O7" s="20"/>
    </row>
    <row r="8" spans="1:16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6" x14ac:dyDescent="0.25">
      <c r="A9" s="13" t="s">
        <v>12</v>
      </c>
      <c r="B9" s="12"/>
      <c r="C9" s="12"/>
      <c r="D9" s="12"/>
      <c r="E9" s="12"/>
      <c r="F9" s="12"/>
      <c r="G9" s="12"/>
      <c r="H9" s="12"/>
      <c r="I9" s="12" t="s">
        <v>22</v>
      </c>
      <c r="J9" s="12"/>
      <c r="K9" s="12"/>
      <c r="L9" s="12"/>
      <c r="M9" s="12"/>
      <c r="N9" s="12"/>
      <c r="O9" s="12"/>
    </row>
    <row r="10" spans="1:16" x14ac:dyDescent="0.25">
      <c r="A10" s="14" t="s">
        <v>9</v>
      </c>
      <c r="B10" s="18" t="s">
        <v>25</v>
      </c>
      <c r="C10" s="18"/>
      <c r="D10" s="18"/>
      <c r="E10" s="18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25">
      <c r="A11" s="14" t="s">
        <v>10</v>
      </c>
      <c r="B11" s="18" t="s">
        <v>26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6" x14ac:dyDescent="0.25">
      <c r="A12" s="14" t="s">
        <v>11</v>
      </c>
      <c r="B12" s="18" t="s">
        <v>27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x14ac:dyDescent="0.25">
      <c r="A14" s="14" t="s">
        <v>18</v>
      </c>
      <c r="B14" s="15">
        <v>46176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</sheetData>
  <mergeCells count="17">
    <mergeCell ref="P3:P4"/>
    <mergeCell ref="A1:O2"/>
    <mergeCell ref="L3:L4"/>
    <mergeCell ref="M3:M4"/>
    <mergeCell ref="N3:N4"/>
    <mergeCell ref="O3:O4"/>
    <mergeCell ref="A3:A4"/>
    <mergeCell ref="B3:C3"/>
    <mergeCell ref="E3:E4"/>
    <mergeCell ref="G3:G4"/>
    <mergeCell ref="K3:K4"/>
    <mergeCell ref="I3:I4"/>
    <mergeCell ref="A7:G7"/>
    <mergeCell ref="B12:E12"/>
    <mergeCell ref="B11:E11"/>
    <mergeCell ref="B10:E10"/>
    <mergeCell ref="H7:O7"/>
  </mergeCells>
  <pageMargins left="0.70866141732283472" right="0.70866141732283472" top="0.35433070866141736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2026-06-03T06:09:55Z</dcterms:modified>
</cp:coreProperties>
</file>