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ист\Desktop\2026\17-06-2026_16-24-49\Материалы ПЧ ИК-19 (163 позиции) - 1 729 115,14\"/>
    </mc:Choice>
  </mc:AlternateContent>
  <bookViews>
    <workbookView xWindow="0" yWindow="0" windowWidth="14610" windowHeight="9075"/>
  </bookViews>
  <sheets>
    <sheet name="Пшеница аукцион" sheetId="1" r:id="rId1"/>
  </sheets>
  <definedNames>
    <definedName name="_xlnm._FilterDatabase" localSheetId="0" hidden="1">'Пшеница аукцион'!$A$8:$Q$34</definedName>
    <definedName name="_xlnm.Print_Area" localSheetId="0">'Пшеница аукцион'!$A$1:$Q$44</definedName>
  </definedNames>
  <calcPr calcId="152511"/>
</workbook>
</file>

<file path=xl/calcChain.xml><?xml version="1.0" encoding="utf-8"?>
<calcChain xmlns="http://schemas.openxmlformats.org/spreadsheetml/2006/main">
  <c r="N30" i="1" l="1"/>
  <c r="O30" i="1" s="1"/>
  <c r="P30" i="1" s="1"/>
  <c r="Q30" i="1" s="1"/>
  <c r="K30" i="1"/>
  <c r="L30" i="1" s="1"/>
  <c r="M30" i="1" s="1"/>
  <c r="N29" i="1"/>
  <c r="O29" i="1" s="1"/>
  <c r="P29" i="1" s="1"/>
  <c r="Q29" i="1" s="1"/>
  <c r="K29" i="1"/>
  <c r="L29" i="1" s="1"/>
  <c r="M29" i="1" s="1"/>
  <c r="N28" i="1"/>
  <c r="O28" i="1" s="1"/>
  <c r="P28" i="1" s="1"/>
  <c r="Q28" i="1" s="1"/>
  <c r="K28" i="1"/>
  <c r="L28" i="1" s="1"/>
  <c r="M28" i="1" s="1"/>
  <c r="N27" i="1"/>
  <c r="O27" i="1" s="1"/>
  <c r="P27" i="1" s="1"/>
  <c r="Q27" i="1" s="1"/>
  <c r="K27" i="1"/>
  <c r="L27" i="1" s="1"/>
  <c r="M27" i="1" s="1"/>
  <c r="N26" i="1"/>
  <c r="O26" i="1" s="1"/>
  <c r="P26" i="1" s="1"/>
  <c r="Q26" i="1" s="1"/>
  <c r="K26" i="1"/>
  <c r="L26" i="1" s="1"/>
  <c r="M26" i="1" s="1"/>
  <c r="N25" i="1"/>
  <c r="O25" i="1" s="1"/>
  <c r="P25" i="1" s="1"/>
  <c r="Q25" i="1" s="1"/>
  <c r="K25" i="1"/>
  <c r="L25" i="1" s="1"/>
  <c r="M25" i="1" s="1"/>
  <c r="N24" i="1"/>
  <c r="O24" i="1" s="1"/>
  <c r="P24" i="1" s="1"/>
  <c r="Q24" i="1" s="1"/>
  <c r="K24" i="1"/>
  <c r="L24" i="1" s="1"/>
  <c r="M24" i="1" s="1"/>
  <c r="N23" i="1"/>
  <c r="O23" i="1" s="1"/>
  <c r="P23" i="1" s="1"/>
  <c r="Q23" i="1" s="1"/>
  <c r="K23" i="1"/>
  <c r="L23" i="1" s="1"/>
  <c r="M23" i="1" s="1"/>
  <c r="N21" i="1" l="1"/>
  <c r="O21" i="1" s="1"/>
  <c r="P21" i="1" s="1"/>
  <c r="Q21" i="1" s="1"/>
  <c r="K21" i="1"/>
  <c r="L21" i="1" s="1"/>
  <c r="M21" i="1" s="1"/>
  <c r="N20" i="1"/>
  <c r="O20" i="1" s="1"/>
  <c r="P20" i="1" s="1"/>
  <c r="Q20" i="1" s="1"/>
  <c r="K20" i="1"/>
  <c r="L20" i="1" s="1"/>
  <c r="M20" i="1" s="1"/>
  <c r="N19" i="1"/>
  <c r="O19" i="1" s="1"/>
  <c r="P19" i="1" s="1"/>
  <c r="Q19" i="1" s="1"/>
  <c r="K19" i="1"/>
  <c r="L19" i="1" s="1"/>
  <c r="M19" i="1" s="1"/>
  <c r="N18" i="1"/>
  <c r="O18" i="1" s="1"/>
  <c r="P18" i="1" s="1"/>
  <c r="Q18" i="1" s="1"/>
  <c r="K18" i="1"/>
  <c r="L18" i="1" s="1"/>
  <c r="M18" i="1" s="1"/>
  <c r="N17" i="1"/>
  <c r="O17" i="1" s="1"/>
  <c r="P17" i="1" s="1"/>
  <c r="Q17" i="1" s="1"/>
  <c r="K17" i="1"/>
  <c r="L17" i="1" s="1"/>
  <c r="M17" i="1" s="1"/>
  <c r="N16" i="1"/>
  <c r="O16" i="1" s="1"/>
  <c r="P16" i="1" s="1"/>
  <c r="Q16" i="1" s="1"/>
  <c r="K16" i="1"/>
  <c r="L16" i="1" s="1"/>
  <c r="M16" i="1" s="1"/>
  <c r="N15" i="1"/>
  <c r="O15" i="1" s="1"/>
  <c r="P15" i="1" s="1"/>
  <c r="Q15" i="1" s="1"/>
  <c r="K15" i="1"/>
  <c r="L15" i="1" s="1"/>
  <c r="M15" i="1" s="1"/>
  <c r="N14" i="1"/>
  <c r="O14" i="1" s="1"/>
  <c r="P14" i="1" s="1"/>
  <c r="Q14" i="1" s="1"/>
  <c r="K14" i="1"/>
  <c r="L14" i="1" s="1"/>
  <c r="M14" i="1" s="1"/>
  <c r="N13" i="1"/>
  <c r="O13" i="1" s="1"/>
  <c r="P13" i="1" s="1"/>
  <c r="Q13" i="1" s="1"/>
  <c r="K13" i="1"/>
  <c r="L13" i="1" s="1"/>
  <c r="M13" i="1" s="1"/>
  <c r="N12" i="1"/>
  <c r="O12" i="1" s="1"/>
  <c r="P12" i="1" s="1"/>
  <c r="Q12" i="1" s="1"/>
  <c r="K12" i="1"/>
  <c r="L12" i="1" s="1"/>
  <c r="M12" i="1" s="1"/>
  <c r="N11" i="1" l="1"/>
  <c r="O11" i="1" s="1"/>
  <c r="P11" i="1" s="1"/>
  <c r="Q11" i="1" s="1"/>
  <c r="K11" i="1"/>
  <c r="L11" i="1" s="1"/>
  <c r="M11" i="1" s="1"/>
  <c r="N10" i="1"/>
  <c r="O10" i="1" s="1"/>
  <c r="P10" i="1" s="1"/>
  <c r="Q10" i="1" s="1"/>
  <c r="K10" i="1"/>
  <c r="L10" i="1" s="1"/>
  <c r="M10" i="1" s="1"/>
  <c r="N22" i="1" l="1"/>
  <c r="O22" i="1" s="1"/>
  <c r="K22" i="1"/>
  <c r="L22" i="1" s="1"/>
  <c r="M22" i="1" s="1"/>
  <c r="P22" i="1" l="1"/>
  <c r="Q22" i="1" s="1"/>
  <c r="Q31" i="1" s="1"/>
</calcChain>
</file>

<file path=xl/sharedStrings.xml><?xml version="1.0" encoding="utf-8"?>
<sst xmlns="http://schemas.openxmlformats.org/spreadsheetml/2006/main" count="101" uniqueCount="76">
  <si>
    <t>Цена государственного контракта является твердой и определяется на весь срок исполнения контракта.</t>
  </si>
  <si>
    <t>Цель: определение стоимости товара и НМЦК</t>
  </si>
  <si>
    <t>Используемый метод определения НМЦК с обоснованием: Метод сопоставимых рыночных цен (анализа рынка).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</t>
  </si>
  <si>
    <t xml:space="preserve">Источники информации:  коммерческие предложения </t>
  </si>
  <si>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</si>
  <si>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</si>
  <si>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</si>
  <si>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</si>
  <si>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</si>
  <si>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</si>
  <si>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</si>
  <si>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</si>
  <si>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</si>
  <si>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</si>
  <si>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</si>
  <si>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</si>
  <si>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</t>
  </si>
  <si>
    <t>Цена государственного контракта включает в себя: стоимость товара, расходы на страхование, уплату таможенных пошлин, налогов, сборов и другие обязательные платежи, взимаемые с Поставщика в связи с исполнением обязательств по Контракту.</t>
  </si>
  <si>
    <t xml:space="preserve">поставщик №4 </t>
  </si>
  <si>
    <t xml:space="preserve">поставщик № 5 </t>
  </si>
  <si>
    <t xml:space="preserve">поставщик № 1                               
</t>
  </si>
  <si>
    <t xml:space="preserve">поставщик № 2              </t>
  </si>
  <si>
    <t xml:space="preserve">поставщик № 3                
</t>
  </si>
  <si>
    <t>(подпись/расшифровка подписи)</t>
  </si>
  <si>
    <t>капитан внутренней службы</t>
  </si>
  <si>
    <t>Дата изучения рынка и способ:  кабинетное исследование</t>
  </si>
  <si>
    <t>шт.</t>
  </si>
  <si>
    <t xml:space="preserve">В соответствии со ст 22 44 фз особенности НМЦК ,предусмотренные ПП1875 , для товаров ,не попадающих в Приложение №1 или Приложение 2 , не применяется (пп. "в" п.7 )               
</t>
  </si>
  <si>
    <r>
      <t xml:space="preserve">коэффициент вариации цен V (%)           </t>
    </r>
    <r>
      <rPr>
        <i/>
        <sz val="10"/>
        <color indexed="8"/>
        <rFont val="PT Astra Serif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</si>
  <si>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PT Astra Serif"/>
        <family val="1"/>
        <charset val="204"/>
      </rPr>
      <t>Расчет НМЦК по формуле</t>
    </r>
    <r>
      <rPr>
        <sz val="10"/>
        <color indexed="8"/>
        <rFont val="PT Astra Serif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</si>
  <si>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_______________/А.В. Сосунова/</t>
  </si>
  <si>
    <t>упак.</t>
  </si>
  <si>
    <t>27.90.11.110</t>
  </si>
  <si>
    <t>27.33.13.160</t>
  </si>
  <si>
    <t>27.12.40.000</t>
  </si>
  <si>
    <t>27.33.11.130</t>
  </si>
  <si>
    <t>27.33.13.120</t>
  </si>
  <si>
    <t>27.33.13.130</t>
  </si>
  <si>
    <t>23.14.12.190</t>
  </si>
  <si>
    <t>26.30.50.160</t>
  </si>
  <si>
    <t>27.33.13.110</t>
  </si>
  <si>
    <t>25.92.13.000</t>
  </si>
  <si>
    <t>27.12.31.000</t>
  </si>
  <si>
    <t>22.23.19.000</t>
  </si>
  <si>
    <t>25.94.12.190</t>
  </si>
  <si>
    <t>25.94.11.190</t>
  </si>
  <si>
    <t>22.29.29.000</t>
  </si>
  <si>
    <t xml:space="preserve">Корпус пластиковый КМПн 1/2 </t>
  </si>
  <si>
    <t>Клипса для крепления наклеек</t>
  </si>
  <si>
    <t>Клиновой анкер с гайкой (для поворотного кронштейна) M12х100</t>
  </si>
  <si>
    <t>Хомуты металлические оцинкованные с одним стопорным винтом и резиновым профилем</t>
  </si>
  <si>
    <t xml:space="preserve">Реле компактное с 2-мя переключающими контактами, =24В, 10А </t>
  </si>
  <si>
    <t xml:space="preserve">Щит распределительный навесной ЩРН-П-12 IP41 пластиковый белый </t>
  </si>
  <si>
    <t xml:space="preserve">Расширитель адресный С2000-АР2 исп.02 </t>
  </si>
  <si>
    <t>Наклейки с калиброванными отверстиями (88 шт.)</t>
  </si>
  <si>
    <t>Клемма соединительная универсальная рычажковая для трех проводников, 32 А, диапазон сечений 0,2-4 мм2, IP 20</t>
  </si>
  <si>
    <t xml:space="preserve">Коробка телефонная распределительная плоская КРТП-10  </t>
  </si>
  <si>
    <t xml:space="preserve">Коробка  огнестойкая для кабель-канала 40-0450-FR1.5-4 Е15-Е120 75х75х30 </t>
  </si>
  <si>
    <t xml:space="preserve">Клеммник синий 4 кв. мм </t>
  </si>
  <si>
    <t xml:space="preserve">Автоматический выключатель 3П, 25А </t>
  </si>
  <si>
    <t xml:space="preserve">Автоматический выключатель 1П, 16А </t>
  </si>
  <si>
    <t xml:space="preserve">Колодка для реле серии С, с 1-м и 2-я переключающими контактами, 10А                     </t>
  </si>
  <si>
    <t xml:space="preserve">Прибор приёмно-контрольный RS-202TP8 радиоканальный "Риф Стринг", Альтоника </t>
  </si>
  <si>
    <t>27.12.24.160</t>
  </si>
  <si>
    <t>ОКПД 2</t>
  </si>
  <si>
    <t>Вывод: проведенные исследования позволяют определить  начальную (максимальную) цену государственного контракта, которая составляет 116 540 рублей 77 копеек с учетом стоимости тары и упаковочных материалов, транспортных расходов, расходов на страхование, налогов, сборов и других обязательных платежей.</t>
  </si>
  <si>
    <t>Главный бухгалтер бухгалтерии</t>
  </si>
  <si>
    <t>Независимый расцепитель РН47  MVA01D-RN</t>
  </si>
  <si>
    <t>лейтенант внутренней службы</t>
  </si>
  <si>
    <t>_______________/А.Ю. Данилин/</t>
  </si>
  <si>
    <t>Главный инженер</t>
  </si>
  <si>
    <t xml:space="preserve">Розетка с заземлением на DIN-рейку,  250 В, 16 А, IP20 </t>
  </si>
  <si>
    <t xml:space="preserve">Заглушка ХПВХ, номинальное давление 2,5 МПа, диаметр 25 мм </t>
  </si>
  <si>
    <t xml:space="preserve">Дюбели полиэтиленовые распорные, диаметр 6 мм, длина 40 мм </t>
  </si>
  <si>
    <t>Клипса пластиковая для крепления гофрированных или гладких пластиковых труб, номинальный диаметр крепления 20 мм</t>
  </si>
  <si>
    <t xml:space="preserve">Расчет и обоснование начальной (максимальной) цены контракта на поставку  
материалов для автоматической пожарной сигнализации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</si>
</sst>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b/>
      <i/>
      <sz val="11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b/>
      <sz val="10"/>
      <name val="PT Astra Serif"/>
      <family val="1"/>
      <charset val="204"/>
    </font>
    <font>
      <i/>
      <sz val="10"/>
      <color indexed="8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1"/>
      <color indexed="8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8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4" fontId="8" fillId="0" borderId="0" xfId="0" applyNumberFormat="1" applyFont="1" applyProtection="1"/>
    <xf numFmtId="0" fontId="11" fillId="0" borderId="0" xfId="0" applyFont="1" applyProtection="1">
      <protection locked="0"/>
    </xf>
    <xf numFmtId="2" fontId="8" fillId="0" borderId="0" xfId="0" applyNumberFormat="1" applyFont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top" wrapText="1"/>
      <protection locked="0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>
      <alignment horizontal="left" wrapText="1"/>
    </xf>
    <xf numFmtId="0" fontId="13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/>
    <xf numFmtId="4" fontId="16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11" fillId="0" borderId="0" xfId="0" applyFont="1" applyFill="1" applyAlignment="1" applyProtection="1">
      <alignment horizontal="left"/>
      <protection locked="0"/>
    </xf>
    <xf numFmtId="0" fontId="4" fillId="0" borderId="0" xfId="0" applyFont="1" applyFill="1"/>
    <xf numFmtId="0" fontId="7" fillId="0" borderId="0" xfId="0" applyFont="1" applyAlignment="1" applyProtection="1">
      <protection locked="0"/>
    </xf>
    <xf numFmtId="0" fontId="11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8</xdr:row>
      <xdr:rowOff>952500</xdr:rowOff>
    </xdr:from>
    <xdr:to>
      <xdr:col>11</xdr:col>
      <xdr:colOff>0</xdr:colOff>
      <xdr:row>8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5" y="321945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8</xdr:row>
      <xdr:rowOff>1238250</xdr:rowOff>
    </xdr:from>
    <xdr:to>
      <xdr:col>11</xdr:col>
      <xdr:colOff>457200</xdr:colOff>
      <xdr:row>8</xdr:row>
      <xdr:rowOff>1466850</xdr:rowOff>
    </xdr:to>
    <xdr:pic>
      <xdr:nvPicPr>
        <xdr:cNvPr id="10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91625" y="35052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8</xdr:row>
      <xdr:rowOff>952500</xdr:rowOff>
    </xdr:from>
    <xdr:to>
      <xdr:col>11</xdr:col>
      <xdr:colOff>0</xdr:colOff>
      <xdr:row>8</xdr:row>
      <xdr:rowOff>1304925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5" y="321945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8</xdr:row>
      <xdr:rowOff>1238250</xdr:rowOff>
    </xdr:from>
    <xdr:to>
      <xdr:col>11</xdr:col>
      <xdr:colOff>457200</xdr:colOff>
      <xdr:row>8</xdr:row>
      <xdr:rowOff>1466850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91625" y="35052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8</xdr:row>
      <xdr:rowOff>952500</xdr:rowOff>
    </xdr:from>
    <xdr:to>
      <xdr:col>13</xdr:col>
      <xdr:colOff>0</xdr:colOff>
      <xdr:row>8</xdr:row>
      <xdr:rowOff>1304925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5" y="32194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8</xdr:row>
      <xdr:rowOff>923925</xdr:rowOff>
    </xdr:from>
    <xdr:to>
      <xdr:col>11</xdr:col>
      <xdr:colOff>895350</xdr:colOff>
      <xdr:row>8</xdr:row>
      <xdr:rowOff>1362075</xdr:rowOff>
    </xdr:to>
    <xdr:pic>
      <xdr:nvPicPr>
        <xdr:cNvPr id="1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05875" y="3190875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8</xdr:row>
      <xdr:rowOff>1857375</xdr:rowOff>
    </xdr:from>
    <xdr:to>
      <xdr:col>14</xdr:col>
      <xdr:colOff>0</xdr:colOff>
      <xdr:row>8</xdr:row>
      <xdr:rowOff>2181225</xdr:rowOff>
    </xdr:to>
    <xdr:pic>
      <xdr:nvPicPr>
        <xdr:cNvPr id="10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39475" y="4124325"/>
          <a:ext cx="1457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304800</xdr:colOff>
      <xdr:row>8</xdr:row>
      <xdr:rowOff>1238250</xdr:rowOff>
    </xdr:from>
    <xdr:to>
      <xdr:col>13</xdr:col>
      <xdr:colOff>457200</xdr:colOff>
      <xdr:row>8</xdr:row>
      <xdr:rowOff>1466850</xdr:rowOff>
    </xdr:to>
    <xdr:pic>
      <xdr:nvPicPr>
        <xdr:cNvPr id="10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25225" y="35052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22</xdr:row>
      <xdr:rowOff>1857375</xdr:rowOff>
    </xdr:from>
    <xdr:to>
      <xdr:col>14</xdr:col>
      <xdr:colOff>0</xdr:colOff>
      <xdr:row>22</xdr:row>
      <xdr:rowOff>2181225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87100" y="4257675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67"/>
  <sheetViews>
    <sheetView tabSelected="1" view="pageBreakPreview" topLeftCell="A10" zoomScale="85" zoomScaleNormal="55" zoomScaleSheetLayoutView="85" workbookViewId="0">
      <selection activeCell="B30" sqref="B30"/>
    </sheetView>
  </sheetViews>
  <sheetFormatPr defaultRowHeight="15" x14ac:dyDescent="0.25"/>
  <cols>
    <col min="2" max="2" width="62.42578125" style="52" customWidth="1"/>
    <col min="3" max="3" width="16" style="52" customWidth="1"/>
    <col min="4" max="4" width="8.42578125" customWidth="1"/>
    <col min="6" max="6" width="13.42578125" customWidth="1"/>
    <col min="7" max="7" width="13" customWidth="1"/>
    <col min="8" max="8" width="12.85546875" customWidth="1"/>
    <col min="9" max="9" width="10.28515625" hidden="1" customWidth="1"/>
    <col min="10" max="10" width="9.85546875" hidden="1" customWidth="1"/>
    <col min="11" max="11" width="12" customWidth="1"/>
    <col min="12" max="12" width="13.42578125" customWidth="1"/>
    <col min="13" max="13" width="16.85546875" customWidth="1"/>
    <col min="14" max="14" width="22.140625" customWidth="1"/>
    <col min="15" max="15" width="13" customWidth="1"/>
    <col min="16" max="16" width="11.42578125" customWidth="1"/>
    <col min="17" max="17" width="12.85546875" customWidth="1"/>
  </cols>
  <sheetData>
    <row r="1" spans="1:257" s="1" customFormat="1" ht="62.45" customHeight="1" x14ac:dyDescent="0.25">
      <c r="A1" s="60" t="s">
        <v>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257" s="1" customFormat="1" ht="16.5" customHeight="1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  <c r="P2" s="4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257" s="1" customFormat="1" ht="15.75" x14ac:dyDescent="0.25">
      <c r="A3" s="5" t="s">
        <v>1</v>
      </c>
      <c r="B3" s="42"/>
      <c r="C3" s="42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257" s="1" customFormat="1" ht="17.2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257" s="1" customFormat="1" ht="30" customHeight="1" x14ac:dyDescent="0.25">
      <c r="A5" s="64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</row>
    <row r="6" spans="1:257" s="1" customFormat="1" ht="23.25" customHeight="1" x14ac:dyDescent="0.25">
      <c r="A6" s="5" t="s">
        <v>25</v>
      </c>
      <c r="B6" s="43"/>
      <c r="C6" s="43"/>
      <c r="D6" s="6"/>
      <c r="E6" s="5"/>
      <c r="F6" s="7"/>
      <c r="G6" s="7"/>
      <c r="H6" s="3"/>
      <c r="I6" s="5" t="s">
        <v>3</v>
      </c>
      <c r="J6" s="5"/>
      <c r="K6" s="5"/>
      <c r="L6" s="5"/>
      <c r="M6" s="5"/>
      <c r="N6" s="8"/>
      <c r="O6" s="7"/>
      <c r="P6" s="9"/>
      <c r="Q6" s="4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257" s="1" customFormat="1" ht="15" customHeight="1" x14ac:dyDescent="0.25">
      <c r="A7" s="71" t="s">
        <v>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257" ht="28.5" customHeight="1" x14ac:dyDescent="0.25">
      <c r="A8" s="72" t="s">
        <v>5</v>
      </c>
      <c r="B8" s="73" t="s">
        <v>6</v>
      </c>
      <c r="C8" s="67" t="s">
        <v>64</v>
      </c>
      <c r="D8" s="73" t="s">
        <v>7</v>
      </c>
      <c r="E8" s="73" t="s">
        <v>8</v>
      </c>
      <c r="F8" s="74" t="s">
        <v>9</v>
      </c>
      <c r="G8" s="75"/>
      <c r="H8" s="75"/>
      <c r="I8" s="75"/>
      <c r="J8" s="76"/>
      <c r="K8" s="77" t="s">
        <v>10</v>
      </c>
      <c r="L8" s="77"/>
      <c r="M8" s="77"/>
      <c r="N8" s="78" t="s">
        <v>11</v>
      </c>
      <c r="O8" s="79"/>
      <c r="P8" s="79"/>
      <c r="Q8" s="8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257" ht="121.5" customHeight="1" x14ac:dyDescent="0.25">
      <c r="A9" s="72"/>
      <c r="B9" s="73"/>
      <c r="C9" s="68"/>
      <c r="D9" s="73"/>
      <c r="E9" s="73"/>
      <c r="F9" s="11" t="s">
        <v>20</v>
      </c>
      <c r="G9" s="11" t="s">
        <v>21</v>
      </c>
      <c r="H9" s="12" t="s">
        <v>22</v>
      </c>
      <c r="I9" s="12" t="s">
        <v>18</v>
      </c>
      <c r="J9" s="12" t="s">
        <v>19</v>
      </c>
      <c r="K9" s="11" t="s">
        <v>12</v>
      </c>
      <c r="L9" s="11" t="s">
        <v>13</v>
      </c>
      <c r="M9" s="13" t="s">
        <v>28</v>
      </c>
      <c r="N9" s="14" t="s">
        <v>29</v>
      </c>
      <c r="O9" s="11" t="s">
        <v>14</v>
      </c>
      <c r="P9" s="11" t="s">
        <v>15</v>
      </c>
      <c r="Q9" s="11" t="s">
        <v>16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257" ht="25.5" x14ac:dyDescent="0.25">
      <c r="A10" s="18">
        <v>1</v>
      </c>
      <c r="B10" s="44" t="s">
        <v>62</v>
      </c>
      <c r="C10" s="45" t="s">
        <v>32</v>
      </c>
      <c r="D10" s="19" t="s">
        <v>26</v>
      </c>
      <c r="E10" s="19">
        <v>1</v>
      </c>
      <c r="F10" s="20">
        <v>21037.5</v>
      </c>
      <c r="G10" s="20">
        <v>21220</v>
      </c>
      <c r="H10" s="21">
        <v>21220</v>
      </c>
      <c r="I10" s="14"/>
      <c r="J10" s="12"/>
      <c r="K10" s="22">
        <f>AVERAGE(F10:J10)</f>
        <v>21159.166666666668</v>
      </c>
      <c r="L10" s="23">
        <f>SQRT((SUM(IF(F10&gt;0,POWER(F10-K10,2),0),IF(G10&gt;0,POWER(G10-K10,2),0),IF(H10&gt;0,POWER(H10-K10,2),0),IF(I10&gt;0,POWER(I10-K10,2),0),IF(J10&gt;0,POWER(J10-K10,2),0),))/(COUNTA(F10:J10)-1))</f>
        <v>105.3664241271067</v>
      </c>
      <c r="M10" s="23">
        <f>L10/K10*100</f>
        <v>0.49797057600144939</v>
      </c>
      <c r="N10" s="24">
        <f>((E10/COUNTA(F10:J10))*(SUM(F10:J10)))</f>
        <v>21159.166666666664</v>
      </c>
      <c r="O10" s="25">
        <f>N10/E10</f>
        <v>21159.166666666664</v>
      </c>
      <c r="P10" s="22">
        <f>ROUNDUP(O10,2)</f>
        <v>21159.17</v>
      </c>
      <c r="Q10" s="22">
        <f>P10*E10</f>
        <v>21159.17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257" x14ac:dyDescent="0.25">
      <c r="A11" s="18">
        <v>2</v>
      </c>
      <c r="B11" s="44" t="s">
        <v>61</v>
      </c>
      <c r="C11" s="45" t="s">
        <v>33</v>
      </c>
      <c r="D11" s="19" t="s">
        <v>26</v>
      </c>
      <c r="E11" s="19">
        <v>3</v>
      </c>
      <c r="F11" s="20">
        <v>375</v>
      </c>
      <c r="G11" s="20">
        <v>410</v>
      </c>
      <c r="H11" s="21">
        <v>410</v>
      </c>
      <c r="I11" s="14"/>
      <c r="J11" s="12"/>
      <c r="K11" s="22">
        <f>AVERAGE(F11:J11)</f>
        <v>398.33333333333331</v>
      </c>
      <c r="L11" s="23">
        <f>SQRT((SUM(IF(F11&gt;0,POWER(F11-K11,2),0),IF(G11&gt;0,POWER(G11-K11,2),0),IF(H11&gt;0,POWER(H11-K11,2),0),IF(I11&gt;0,POWER(I11-K11,2),0),IF(J11&gt;0,POWER(J11-K11,2),0),))/(COUNTA(F11:J11)-1))</f>
        <v>20.207259421636902</v>
      </c>
      <c r="M11" s="23">
        <f>L11/K11*100</f>
        <v>5.0729521560594737</v>
      </c>
      <c r="N11" s="24">
        <f>((E11/COUNTA(F11:J11))*(SUM(F11:J11)))</f>
        <v>1195</v>
      </c>
      <c r="O11" s="25">
        <f>N11/E11</f>
        <v>398.33333333333331</v>
      </c>
      <c r="P11" s="22">
        <f t="shared" ref="P11:P30" si="0">ROUNDUP(O11,2)</f>
        <v>398.34</v>
      </c>
      <c r="Q11" s="22">
        <f t="shared" ref="Q11:Q30" si="1">P11*E11</f>
        <v>1195.02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257" x14ac:dyDescent="0.25">
      <c r="A12" s="18">
        <v>3</v>
      </c>
      <c r="B12" s="44" t="s">
        <v>67</v>
      </c>
      <c r="C12" s="45" t="s">
        <v>34</v>
      </c>
      <c r="D12" s="19" t="s">
        <v>26</v>
      </c>
      <c r="E12" s="19">
        <v>3</v>
      </c>
      <c r="F12" s="20">
        <v>2806.25</v>
      </c>
      <c r="G12" s="20">
        <v>2900</v>
      </c>
      <c r="H12" s="21">
        <v>2900</v>
      </c>
      <c r="I12" s="14"/>
      <c r="J12" s="12"/>
      <c r="K12" s="22">
        <f t="shared" ref="K12:K21" si="2">AVERAGE(F12:J12)</f>
        <v>2868.75</v>
      </c>
      <c r="L12" s="23">
        <f t="shared" ref="L12:L21" si="3">SQRT((SUM(IF(F12&gt;0,POWER(F12-K12,2),0),IF(G12&gt;0,POWER(G12-K12,2),0),IF(H12&gt;0,POWER(H12-K12,2),0),IF(I12&gt;0,POWER(I12-K12,2),0),IF(J12&gt;0,POWER(J12-K12,2),0),))/(COUNTA(F12:J12)-1))</f>
        <v>54.126587736527412</v>
      </c>
      <c r="M12" s="23">
        <f t="shared" ref="M12:M21" si="4">L12/K12*100</f>
        <v>1.8867655855870122</v>
      </c>
      <c r="N12" s="24">
        <f t="shared" ref="N12:N21" si="5">((E12/COUNTA(F12:J12))*(SUM(F12:J12)))</f>
        <v>8606.25</v>
      </c>
      <c r="O12" s="25">
        <f t="shared" ref="O12:O21" si="6">N12/E12</f>
        <v>2868.75</v>
      </c>
      <c r="P12" s="22">
        <f t="shared" si="0"/>
        <v>2868.75</v>
      </c>
      <c r="Q12" s="22">
        <f t="shared" si="1"/>
        <v>8606.25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257" x14ac:dyDescent="0.25">
      <c r="A13" s="18">
        <v>4</v>
      </c>
      <c r="B13" s="44" t="s">
        <v>60</v>
      </c>
      <c r="C13" s="45" t="s">
        <v>35</v>
      </c>
      <c r="D13" s="19" t="s">
        <v>26</v>
      </c>
      <c r="E13" s="19">
        <v>5</v>
      </c>
      <c r="F13" s="20">
        <v>242.5</v>
      </c>
      <c r="G13" s="20">
        <v>300</v>
      </c>
      <c r="H13" s="21">
        <v>300</v>
      </c>
      <c r="I13" s="14"/>
      <c r="J13" s="12"/>
      <c r="K13" s="22">
        <f t="shared" si="2"/>
        <v>280.83333333333331</v>
      </c>
      <c r="L13" s="23">
        <f t="shared" si="3"/>
        <v>33.197640478403478</v>
      </c>
      <c r="M13" s="23">
        <f t="shared" si="4"/>
        <v>11.821118271241597</v>
      </c>
      <c r="N13" s="24">
        <f t="shared" si="5"/>
        <v>1404.1666666666667</v>
      </c>
      <c r="O13" s="25">
        <f t="shared" si="6"/>
        <v>280.83333333333337</v>
      </c>
      <c r="P13" s="22">
        <f t="shared" si="0"/>
        <v>280.83999999999997</v>
      </c>
      <c r="Q13" s="22">
        <f t="shared" si="1"/>
        <v>1404.1999999999998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257" x14ac:dyDescent="0.25">
      <c r="A14" s="18">
        <v>5</v>
      </c>
      <c r="B14" s="44" t="s">
        <v>59</v>
      </c>
      <c r="C14" s="45" t="s">
        <v>35</v>
      </c>
      <c r="D14" s="19" t="s">
        <v>26</v>
      </c>
      <c r="E14" s="19">
        <v>2</v>
      </c>
      <c r="F14" s="20">
        <v>801.25</v>
      </c>
      <c r="G14" s="20">
        <v>850</v>
      </c>
      <c r="H14" s="21">
        <v>850</v>
      </c>
      <c r="I14" s="14"/>
      <c r="J14" s="12"/>
      <c r="K14" s="22">
        <f t="shared" si="2"/>
        <v>833.75</v>
      </c>
      <c r="L14" s="23">
        <f t="shared" si="3"/>
        <v>28.145825622994256</v>
      </c>
      <c r="M14" s="23">
        <f t="shared" si="4"/>
        <v>3.3758111691747237</v>
      </c>
      <c r="N14" s="24">
        <f t="shared" si="5"/>
        <v>1667.5</v>
      </c>
      <c r="O14" s="25">
        <f t="shared" si="6"/>
        <v>833.75</v>
      </c>
      <c r="P14" s="22">
        <f t="shared" si="0"/>
        <v>833.75</v>
      </c>
      <c r="Q14" s="22">
        <f t="shared" si="1"/>
        <v>1667.5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257" x14ac:dyDescent="0.25">
      <c r="A15" s="18">
        <v>6</v>
      </c>
      <c r="B15" s="44" t="s">
        <v>58</v>
      </c>
      <c r="C15" s="45" t="s">
        <v>36</v>
      </c>
      <c r="D15" s="19" t="s">
        <v>26</v>
      </c>
      <c r="E15" s="19">
        <v>3</v>
      </c>
      <c r="F15" s="20">
        <v>18.75</v>
      </c>
      <c r="G15" s="20">
        <v>21</v>
      </c>
      <c r="H15" s="21">
        <v>21</v>
      </c>
      <c r="I15" s="14"/>
      <c r="J15" s="12"/>
      <c r="K15" s="22">
        <f t="shared" si="2"/>
        <v>20.25</v>
      </c>
      <c r="L15" s="23">
        <f t="shared" si="3"/>
        <v>1.299038105676658</v>
      </c>
      <c r="M15" s="23">
        <f t="shared" si="4"/>
        <v>6.4150029909958421</v>
      </c>
      <c r="N15" s="24">
        <f t="shared" si="5"/>
        <v>60.75</v>
      </c>
      <c r="O15" s="25">
        <f t="shared" si="6"/>
        <v>20.25</v>
      </c>
      <c r="P15" s="22">
        <f t="shared" si="0"/>
        <v>20.25</v>
      </c>
      <c r="Q15" s="22">
        <f t="shared" si="1"/>
        <v>60.75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257" ht="25.5" x14ac:dyDescent="0.25">
      <c r="A16" s="18">
        <v>7</v>
      </c>
      <c r="B16" s="44" t="s">
        <v>57</v>
      </c>
      <c r="C16" s="45" t="s">
        <v>37</v>
      </c>
      <c r="D16" s="19" t="s">
        <v>26</v>
      </c>
      <c r="E16" s="19">
        <v>25</v>
      </c>
      <c r="F16" s="20">
        <v>1368.75</v>
      </c>
      <c r="G16" s="20">
        <v>1400</v>
      </c>
      <c r="H16" s="21">
        <v>1400</v>
      </c>
      <c r="I16" s="14"/>
      <c r="J16" s="12"/>
      <c r="K16" s="22">
        <f t="shared" si="2"/>
        <v>1389.5833333333333</v>
      </c>
      <c r="L16" s="23">
        <f t="shared" si="3"/>
        <v>18.042195912175806</v>
      </c>
      <c r="M16" s="23">
        <f t="shared" si="4"/>
        <v>1.2983889112210476</v>
      </c>
      <c r="N16" s="24">
        <f t="shared" si="5"/>
        <v>34739.583333333336</v>
      </c>
      <c r="O16" s="25">
        <f t="shared" si="6"/>
        <v>1389.5833333333335</v>
      </c>
      <c r="P16" s="22">
        <f t="shared" si="0"/>
        <v>1389.59</v>
      </c>
      <c r="Q16" s="22">
        <f t="shared" si="1"/>
        <v>34739.75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x14ac:dyDescent="0.25">
      <c r="A17" s="18">
        <v>8</v>
      </c>
      <c r="B17" s="44" t="s">
        <v>56</v>
      </c>
      <c r="C17" s="45" t="s">
        <v>37</v>
      </c>
      <c r="D17" s="19" t="s">
        <v>26</v>
      </c>
      <c r="E17" s="19">
        <v>2</v>
      </c>
      <c r="F17" s="20">
        <v>412.5</v>
      </c>
      <c r="G17" s="20">
        <v>420</v>
      </c>
      <c r="H17" s="21">
        <v>420</v>
      </c>
      <c r="I17" s="14"/>
      <c r="J17" s="12"/>
      <c r="K17" s="22">
        <f t="shared" si="2"/>
        <v>417.5</v>
      </c>
      <c r="L17" s="23">
        <f t="shared" si="3"/>
        <v>4.3301270189221936</v>
      </c>
      <c r="M17" s="23">
        <f t="shared" si="4"/>
        <v>1.0371561721969327</v>
      </c>
      <c r="N17" s="24">
        <f t="shared" si="5"/>
        <v>835</v>
      </c>
      <c r="O17" s="25">
        <f t="shared" si="6"/>
        <v>417.5</v>
      </c>
      <c r="P17" s="22">
        <f t="shared" si="0"/>
        <v>417.5</v>
      </c>
      <c r="Q17" s="22">
        <f t="shared" si="1"/>
        <v>835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5.5" x14ac:dyDescent="0.25">
      <c r="A18" s="18">
        <v>9</v>
      </c>
      <c r="B18" s="44" t="s">
        <v>55</v>
      </c>
      <c r="C18" s="45" t="s">
        <v>36</v>
      </c>
      <c r="D18" s="19" t="s">
        <v>26</v>
      </c>
      <c r="E18" s="19">
        <v>60</v>
      </c>
      <c r="F18" s="20">
        <v>37.5</v>
      </c>
      <c r="G18" s="20">
        <v>41</v>
      </c>
      <c r="H18" s="21">
        <v>41</v>
      </c>
      <c r="I18" s="14"/>
      <c r="J18" s="12"/>
      <c r="K18" s="22">
        <f t="shared" si="2"/>
        <v>39.833333333333336</v>
      </c>
      <c r="L18" s="23">
        <f t="shared" si="3"/>
        <v>2.0207259421636903</v>
      </c>
      <c r="M18" s="23">
        <f t="shared" si="4"/>
        <v>5.0729521560594728</v>
      </c>
      <c r="N18" s="24">
        <f t="shared" si="5"/>
        <v>2390</v>
      </c>
      <c r="O18" s="25">
        <f t="shared" si="6"/>
        <v>39.833333333333336</v>
      </c>
      <c r="P18" s="22">
        <f t="shared" si="0"/>
        <v>39.839999999999996</v>
      </c>
      <c r="Q18" s="22">
        <f t="shared" si="1"/>
        <v>2390.3999999999996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x14ac:dyDescent="0.25">
      <c r="A19" s="18">
        <v>10</v>
      </c>
      <c r="B19" s="44" t="s">
        <v>54</v>
      </c>
      <c r="C19" s="45" t="s">
        <v>38</v>
      </c>
      <c r="D19" s="19" t="s">
        <v>31</v>
      </c>
      <c r="E19" s="19">
        <v>1</v>
      </c>
      <c r="F19" s="20">
        <v>1125</v>
      </c>
      <c r="G19" s="20">
        <v>1200</v>
      </c>
      <c r="H19" s="21">
        <v>1200</v>
      </c>
      <c r="I19" s="14"/>
      <c r="J19" s="12"/>
      <c r="K19" s="22">
        <f t="shared" si="2"/>
        <v>1175</v>
      </c>
      <c r="L19" s="23">
        <f t="shared" si="3"/>
        <v>43.301270189221931</v>
      </c>
      <c r="M19" s="23">
        <f t="shared" si="4"/>
        <v>3.6852144841891006</v>
      </c>
      <c r="N19" s="24">
        <f t="shared" si="5"/>
        <v>1175</v>
      </c>
      <c r="O19" s="25">
        <f t="shared" si="6"/>
        <v>1175</v>
      </c>
      <c r="P19" s="22">
        <f t="shared" si="0"/>
        <v>1175</v>
      </c>
      <c r="Q19" s="22">
        <f t="shared" si="1"/>
        <v>1175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x14ac:dyDescent="0.25">
      <c r="A20" s="18">
        <v>11</v>
      </c>
      <c r="B20" s="44" t="s">
        <v>53</v>
      </c>
      <c r="C20" s="45" t="s">
        <v>39</v>
      </c>
      <c r="D20" s="19" t="s">
        <v>26</v>
      </c>
      <c r="E20" s="19">
        <v>1</v>
      </c>
      <c r="F20" s="20">
        <v>1175</v>
      </c>
      <c r="G20" s="20">
        <v>1200</v>
      </c>
      <c r="H20" s="21">
        <v>1200</v>
      </c>
      <c r="I20" s="14"/>
      <c r="J20" s="12"/>
      <c r="K20" s="22">
        <f t="shared" si="2"/>
        <v>1191.6666666666667</v>
      </c>
      <c r="L20" s="23">
        <f t="shared" si="3"/>
        <v>14.433756729740645</v>
      </c>
      <c r="M20" s="23">
        <f t="shared" si="4"/>
        <v>1.211224340957257</v>
      </c>
      <c r="N20" s="24">
        <f t="shared" si="5"/>
        <v>1191.6666666666665</v>
      </c>
      <c r="O20" s="25">
        <f t="shared" si="6"/>
        <v>1191.6666666666665</v>
      </c>
      <c r="P20" s="22">
        <f t="shared" si="0"/>
        <v>1191.67</v>
      </c>
      <c r="Q20" s="22">
        <f t="shared" si="1"/>
        <v>1191.67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x14ac:dyDescent="0.25">
      <c r="A21" s="18">
        <v>12</v>
      </c>
      <c r="B21" s="44" t="s">
        <v>71</v>
      </c>
      <c r="C21" s="45" t="s">
        <v>40</v>
      </c>
      <c r="D21" s="19" t="s">
        <v>26</v>
      </c>
      <c r="E21" s="19">
        <v>1</v>
      </c>
      <c r="F21" s="20">
        <v>418.75</v>
      </c>
      <c r="G21" s="20">
        <v>450</v>
      </c>
      <c r="H21" s="21">
        <v>450</v>
      </c>
      <c r="I21" s="14"/>
      <c r="J21" s="12"/>
      <c r="K21" s="22">
        <f t="shared" si="2"/>
        <v>439.58333333333331</v>
      </c>
      <c r="L21" s="23">
        <f t="shared" si="3"/>
        <v>18.042195912175803</v>
      </c>
      <c r="M21" s="23">
        <f t="shared" si="4"/>
        <v>4.1043857999262485</v>
      </c>
      <c r="N21" s="24">
        <f t="shared" si="5"/>
        <v>439.58333333333331</v>
      </c>
      <c r="O21" s="25">
        <f t="shared" si="6"/>
        <v>439.58333333333331</v>
      </c>
      <c r="P21" s="22">
        <f t="shared" si="0"/>
        <v>439.59</v>
      </c>
      <c r="Q21" s="22">
        <f t="shared" si="1"/>
        <v>439.59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x14ac:dyDescent="0.25">
      <c r="A22" s="18">
        <v>13</v>
      </c>
      <c r="B22" s="44" t="s">
        <v>72</v>
      </c>
      <c r="C22" s="45" t="s">
        <v>41</v>
      </c>
      <c r="D22" s="19" t="s">
        <v>26</v>
      </c>
      <c r="E22" s="19">
        <v>2</v>
      </c>
      <c r="F22" s="20">
        <v>143.75</v>
      </c>
      <c r="G22" s="20">
        <v>150</v>
      </c>
      <c r="H22" s="21">
        <v>150</v>
      </c>
      <c r="I22" s="20"/>
      <c r="J22" s="21"/>
      <c r="K22" s="22">
        <f>AVERAGE(F22:J22)</f>
        <v>147.91666666666666</v>
      </c>
      <c r="L22" s="23">
        <f>SQRT((SUM(IF(F22&gt;0,POWER(F22-K22,2),0),IF(G22&gt;0,POWER(G22-K22,2),0),IF(H22&gt;0,POWER(H22-K22,2),0),IF(I22&gt;0,POWER(I22-K22,2),0),IF(J22&gt;0,POWER(J22-K22,2),0),))/(COUNTA(F22:J22)-1))</f>
        <v>3.6084391824351609</v>
      </c>
      <c r="M22" s="23">
        <f>L22/K22*100</f>
        <v>2.4395081796744753</v>
      </c>
      <c r="N22" s="24">
        <f>((E22/COUNTA(F22:J22))*(SUM(F22:J22)))</f>
        <v>295.83333333333331</v>
      </c>
      <c r="O22" s="25">
        <f>N22/E22</f>
        <v>147.91666666666666</v>
      </c>
      <c r="P22" s="22">
        <f t="shared" si="0"/>
        <v>147.91999999999999</v>
      </c>
      <c r="Q22" s="22">
        <f t="shared" si="1"/>
        <v>295.83999999999997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x14ac:dyDescent="0.25">
      <c r="A23" s="18">
        <v>14</v>
      </c>
      <c r="B23" s="19" t="s">
        <v>52</v>
      </c>
      <c r="C23" s="19" t="s">
        <v>42</v>
      </c>
      <c r="D23" s="19" t="s">
        <v>26</v>
      </c>
      <c r="E23" s="19">
        <v>3</v>
      </c>
      <c r="F23" s="20">
        <v>1662.5</v>
      </c>
      <c r="G23" s="20">
        <v>1700</v>
      </c>
      <c r="H23" s="21">
        <v>1700</v>
      </c>
      <c r="I23" s="12"/>
      <c r="J23" s="12"/>
      <c r="K23" s="22">
        <f t="shared" ref="K23" si="7">AVERAGE(F23:J23)</f>
        <v>1687.5</v>
      </c>
      <c r="L23" s="23">
        <f t="shared" ref="L23" si="8">SQRT((SUM(IF(F23&gt;0,POWER(F23-K23,2),0),IF(G23&gt;0,POWER(G23-K23,2),0),IF(H23&gt;0,POWER(H23-K23,2),0),IF(I23&gt;0,POWER(I23-K23,2),0),IF(J23&gt;0,POWER(J23-K23,2),0),))/(COUNTA(F23:J23)-1))</f>
        <v>21.650635094610966</v>
      </c>
      <c r="M23" s="23">
        <f t="shared" ref="M23" si="9">L23/K23*100</f>
        <v>1.2830005981991683</v>
      </c>
      <c r="N23" s="24">
        <f t="shared" ref="N23" si="10">((E23/COUNTA(F23:J23))*(SUM(F23:J23)))</f>
        <v>5062.5</v>
      </c>
      <c r="O23" s="25">
        <f t="shared" ref="O23" si="11">N23/E23</f>
        <v>1687.5</v>
      </c>
      <c r="P23" s="22">
        <f t="shared" si="0"/>
        <v>1687.5</v>
      </c>
      <c r="Q23" s="22">
        <f t="shared" si="1"/>
        <v>5062.5</v>
      </c>
    </row>
    <row r="24" spans="1:33" x14ac:dyDescent="0.25">
      <c r="A24" s="18">
        <v>15</v>
      </c>
      <c r="B24" s="44" t="s">
        <v>51</v>
      </c>
      <c r="C24" s="45" t="s">
        <v>63</v>
      </c>
      <c r="D24" s="19" t="s">
        <v>26</v>
      </c>
      <c r="E24" s="19">
        <v>3</v>
      </c>
      <c r="F24" s="20">
        <v>375</v>
      </c>
      <c r="G24" s="20">
        <v>410</v>
      </c>
      <c r="H24" s="21">
        <v>410</v>
      </c>
      <c r="I24" s="14"/>
      <c r="J24" s="12"/>
      <c r="K24" s="22">
        <f>AVERAGE(F24:J24)</f>
        <v>398.33333333333331</v>
      </c>
      <c r="L24" s="23">
        <f>SQRT((SUM(IF(F24&gt;0,POWER(F24-K24,2),0),IF(G24&gt;0,POWER(G24-K24,2),0),IF(H24&gt;0,POWER(H24-K24,2),0),IF(I24&gt;0,POWER(I24-K24,2),0),IF(J24&gt;0,POWER(J24-K24,2),0),))/(COUNTA(F24:J24)-1))</f>
        <v>20.207259421636902</v>
      </c>
      <c r="M24" s="23">
        <f>L24/K24*100</f>
        <v>5.0729521560594737</v>
      </c>
      <c r="N24" s="24">
        <f>((E24/COUNTA(F24:J24))*(SUM(F24:J24)))</f>
        <v>1195</v>
      </c>
      <c r="O24" s="25">
        <f>N24/E24</f>
        <v>398.33333333333331</v>
      </c>
      <c r="P24" s="22">
        <f t="shared" si="0"/>
        <v>398.34</v>
      </c>
      <c r="Q24" s="22">
        <f t="shared" si="1"/>
        <v>1195.02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x14ac:dyDescent="0.25">
      <c r="A25" s="18">
        <v>16</v>
      </c>
      <c r="B25" s="44" t="s">
        <v>73</v>
      </c>
      <c r="C25" s="45" t="s">
        <v>43</v>
      </c>
      <c r="D25" s="19" t="s">
        <v>26</v>
      </c>
      <c r="E25" s="19">
        <v>6600</v>
      </c>
      <c r="F25" s="20">
        <v>1.25</v>
      </c>
      <c r="G25" s="20">
        <v>1.3</v>
      </c>
      <c r="H25" s="21">
        <v>1.3</v>
      </c>
      <c r="I25" s="14"/>
      <c r="J25" s="12"/>
      <c r="K25" s="22">
        <f>AVERAGE(F25:J25)</f>
        <v>1.2833333333333332</v>
      </c>
      <c r="L25" s="23">
        <f>SQRT((SUM(IF(F25&gt;0,POWER(F25-K25,2),0),IF(G25&gt;0,POWER(G25-K25,2),0),IF(H25&gt;0,POWER(H25-K25,2),0),IF(I25&gt;0,POWER(I25-K25,2),0),IF(J25&gt;0,POWER(J25-K25,2),0),))/(COUNTA(F25:J25)-1))</f>
        <v>2.8867513459481315E-2</v>
      </c>
      <c r="M25" s="23">
        <f>L25/K25*100</f>
        <v>2.2494166332063368</v>
      </c>
      <c r="N25" s="24">
        <f>((E25/COUNTA(F25:J25))*(SUM(F25:J25)))</f>
        <v>8470</v>
      </c>
      <c r="O25" s="25">
        <f>N25/E25</f>
        <v>1.2833333333333334</v>
      </c>
      <c r="P25" s="22">
        <f t="shared" si="0"/>
        <v>1.29</v>
      </c>
      <c r="Q25" s="22">
        <f t="shared" si="1"/>
        <v>8514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ht="25.5" x14ac:dyDescent="0.25">
      <c r="A26" s="18">
        <v>17</v>
      </c>
      <c r="B26" s="44" t="s">
        <v>50</v>
      </c>
      <c r="C26" s="45" t="s">
        <v>44</v>
      </c>
      <c r="D26" s="19" t="s">
        <v>26</v>
      </c>
      <c r="E26" s="19">
        <v>25</v>
      </c>
      <c r="F26" s="20">
        <v>32.5</v>
      </c>
      <c r="G26" s="20">
        <v>35</v>
      </c>
      <c r="H26" s="21">
        <v>35</v>
      </c>
      <c r="I26" s="14"/>
      <c r="J26" s="12"/>
      <c r="K26" s="22">
        <f t="shared" ref="K26:K27" si="12">AVERAGE(F26:J26)</f>
        <v>34.166666666666664</v>
      </c>
      <c r="L26" s="23">
        <f t="shared" ref="L26:L27" si="13">SQRT((SUM(IF(F26&gt;0,POWER(F26-K26,2),0),IF(G26&gt;0,POWER(G26-K26,2),0),IF(H26&gt;0,POWER(H26-K26,2),0),IF(I26&gt;0,POWER(I26-K26,2),0),IF(J26&gt;0,POWER(J26-K26,2),0),))/(COUNTA(F26:J26)-1))</f>
        <v>1.4433756729740643</v>
      </c>
      <c r="M26" s="23">
        <f t="shared" ref="M26:M27" si="14">L26/K26*100</f>
        <v>4.22451416480214</v>
      </c>
      <c r="N26" s="24">
        <f t="shared" ref="N26:N27" si="15">((E26/COUNTA(F26:J26))*(SUM(F26:J26)))</f>
        <v>854.16666666666674</v>
      </c>
      <c r="O26" s="25">
        <f t="shared" ref="O26:O27" si="16">N26/E26</f>
        <v>34.166666666666671</v>
      </c>
      <c r="P26" s="22">
        <f t="shared" si="0"/>
        <v>34.169999999999995</v>
      </c>
      <c r="Q26" s="22">
        <f t="shared" si="1"/>
        <v>854.24999999999989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x14ac:dyDescent="0.25">
      <c r="A27" s="18">
        <v>18</v>
      </c>
      <c r="B27" s="44" t="s">
        <v>49</v>
      </c>
      <c r="C27" s="45" t="s">
        <v>45</v>
      </c>
      <c r="D27" s="19" t="s">
        <v>26</v>
      </c>
      <c r="E27" s="19">
        <v>4</v>
      </c>
      <c r="F27" s="20">
        <v>75</v>
      </c>
      <c r="G27" s="20">
        <v>75</v>
      </c>
      <c r="H27" s="21">
        <v>75</v>
      </c>
      <c r="I27" s="14"/>
      <c r="J27" s="12"/>
      <c r="K27" s="22">
        <f t="shared" si="12"/>
        <v>75</v>
      </c>
      <c r="L27" s="23">
        <f t="shared" si="13"/>
        <v>0</v>
      </c>
      <c r="M27" s="23">
        <f t="shared" si="14"/>
        <v>0</v>
      </c>
      <c r="N27" s="24">
        <f t="shared" si="15"/>
        <v>300</v>
      </c>
      <c r="O27" s="25">
        <f t="shared" si="16"/>
        <v>75</v>
      </c>
      <c r="P27" s="22">
        <f t="shared" si="0"/>
        <v>75</v>
      </c>
      <c r="Q27" s="22">
        <f t="shared" si="1"/>
        <v>300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x14ac:dyDescent="0.25">
      <c r="A28" s="18">
        <v>19</v>
      </c>
      <c r="B28" s="44" t="s">
        <v>47</v>
      </c>
      <c r="C28" s="45" t="s">
        <v>46</v>
      </c>
      <c r="D28" s="19" t="s">
        <v>26</v>
      </c>
      <c r="E28" s="19">
        <v>2</v>
      </c>
      <c r="F28" s="20">
        <v>171.25</v>
      </c>
      <c r="G28" s="20">
        <v>190</v>
      </c>
      <c r="H28" s="21">
        <v>190</v>
      </c>
      <c r="I28" s="14"/>
      <c r="J28" s="12"/>
      <c r="K28" s="22">
        <f>AVERAGE(F28:J28)</f>
        <v>183.75</v>
      </c>
      <c r="L28" s="23">
        <f>SQRT((SUM(IF(F28&gt;0,POWER(F28-K28,2),0),IF(G28&gt;0,POWER(G28-K28,2),0),IF(H28&gt;0,POWER(H28-K28,2),0),IF(I28&gt;0,POWER(I28-K28,2),0),IF(J28&gt;0,POWER(J28-K28,2),0),))/(COUNTA(F28:J28)-1))</f>
        <v>10.825317547305483</v>
      </c>
      <c r="M28" s="23">
        <f>L28/K28*100</f>
        <v>5.8913292774451609</v>
      </c>
      <c r="N28" s="24">
        <f>((E28/COUNTA(F28:J28))*(SUM(F28:J28)))</f>
        <v>367.5</v>
      </c>
      <c r="O28" s="25">
        <f>N28/E28</f>
        <v>183.75</v>
      </c>
      <c r="P28" s="22">
        <f t="shared" si="0"/>
        <v>183.75</v>
      </c>
      <c r="Q28" s="22">
        <f t="shared" si="1"/>
        <v>367.5</v>
      </c>
      <c r="R28" s="26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x14ac:dyDescent="0.25">
      <c r="A29" s="18">
        <v>20</v>
      </c>
      <c r="B29" s="44" t="s">
        <v>48</v>
      </c>
      <c r="C29" s="45" t="s">
        <v>46</v>
      </c>
      <c r="D29" s="19" t="s">
        <v>26</v>
      </c>
      <c r="E29" s="19">
        <v>4</v>
      </c>
      <c r="F29" s="20">
        <v>187.5</v>
      </c>
      <c r="G29" s="20">
        <v>200</v>
      </c>
      <c r="H29" s="21">
        <v>200</v>
      </c>
      <c r="I29" s="14"/>
      <c r="J29" s="12"/>
      <c r="K29" s="22">
        <f>AVERAGE(F29:J29)</f>
        <v>195.83333333333334</v>
      </c>
      <c r="L29" s="23">
        <f>SQRT((SUM(IF(F29&gt;0,POWER(F29-K29,2),0),IF(G29&gt;0,POWER(G29-K29,2),0),IF(H29&gt;0,POWER(H29-K29,2),0),IF(I29&gt;0,POWER(I29-K29,2),0),IF(J29&gt;0,POWER(J29-K29,2),0),))/(COUNTA(F29:J29)-1))</f>
        <v>7.2168783648703219</v>
      </c>
      <c r="M29" s="23">
        <f>L29/K29*100</f>
        <v>3.6852144841891006</v>
      </c>
      <c r="N29" s="24">
        <f>((E29/COUNTA(F29:J29))*(SUM(F29:J29)))</f>
        <v>783.33333333333326</v>
      </c>
      <c r="O29" s="25">
        <f>N29/E29</f>
        <v>195.83333333333331</v>
      </c>
      <c r="P29" s="22">
        <f t="shared" si="0"/>
        <v>195.84</v>
      </c>
      <c r="Q29" s="22">
        <f t="shared" si="1"/>
        <v>783.36</v>
      </c>
      <c r="R29" s="26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25.5" x14ac:dyDescent="0.25">
      <c r="A30" s="18">
        <v>21</v>
      </c>
      <c r="B30" s="44" t="s">
        <v>74</v>
      </c>
      <c r="C30" s="45" t="s">
        <v>46</v>
      </c>
      <c r="D30" s="19" t="s">
        <v>26</v>
      </c>
      <c r="E30" s="19">
        <v>6200</v>
      </c>
      <c r="F30" s="20">
        <v>3.75</v>
      </c>
      <c r="G30" s="20">
        <v>4</v>
      </c>
      <c r="H30" s="21">
        <v>4</v>
      </c>
      <c r="I30" s="14"/>
      <c r="J30" s="12"/>
      <c r="K30" s="22">
        <f t="shared" ref="K30" si="17">AVERAGE(F30:J30)</f>
        <v>3.9166666666666665</v>
      </c>
      <c r="L30" s="23">
        <f t="shared" ref="L30" si="18">SQRT((SUM(IF(F30&gt;0,POWER(F30-K30,2),0),IF(G30&gt;0,POWER(G30-K30,2),0),IF(H30&gt;0,POWER(H30-K30,2),0),IF(I30&gt;0,POWER(I30-K30,2),0),IF(J30&gt;0,POWER(J30-K30,2),0),))/(COUNTA(F30:J30)-1))</f>
        <v>0.14433756729740643</v>
      </c>
      <c r="M30" s="23">
        <f t="shared" ref="M30" si="19">L30/K30*100</f>
        <v>3.6852144841891006</v>
      </c>
      <c r="N30" s="24">
        <f t="shared" ref="N30" si="20">((E30/COUNTA(F30:J30))*(SUM(F30:J30)))</f>
        <v>24283.333333333332</v>
      </c>
      <c r="O30" s="25">
        <f t="shared" ref="O30" si="21">N30/E30</f>
        <v>3.9166666666666665</v>
      </c>
      <c r="P30" s="22">
        <f t="shared" si="0"/>
        <v>3.92</v>
      </c>
      <c r="Q30" s="22">
        <f t="shared" si="1"/>
        <v>24304</v>
      </c>
      <c r="R30" s="26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 ht="15.75" x14ac:dyDescent="0.25">
      <c r="A31" s="32"/>
      <c r="B31" s="33"/>
      <c r="C31" s="33"/>
      <c r="D31" s="33"/>
      <c r="E31" s="33"/>
      <c r="F31" s="34"/>
      <c r="G31" s="34"/>
      <c r="H31" s="35"/>
      <c r="I31" s="40"/>
      <c r="J31" s="40"/>
      <c r="K31" s="36"/>
      <c r="L31" s="37"/>
      <c r="M31" s="37"/>
      <c r="N31" s="38"/>
      <c r="O31" s="39"/>
      <c r="P31" s="41"/>
      <c r="Q31" s="53">
        <f>SUM(Q10:Q30)</f>
        <v>116540.76999999999</v>
      </c>
    </row>
    <row r="32" spans="1:33" ht="34.5" customHeight="1" x14ac:dyDescent="0.25">
      <c r="A32" s="70" t="s">
        <v>65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"/>
      <c r="P32" s="7"/>
      <c r="Q32" s="15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s="1" customFormat="1" ht="15" customHeight="1" x14ac:dyDescent="0.25">
      <c r="A33" s="16" t="s">
        <v>17</v>
      </c>
      <c r="B33" s="46"/>
      <c r="C33" s="46"/>
      <c r="D33" s="3"/>
      <c r="E33" s="3"/>
      <c r="F33" s="3"/>
      <c r="G33" s="3"/>
      <c r="H33" s="3"/>
      <c r="I33" s="3"/>
      <c r="J33" s="3"/>
      <c r="K33" s="3"/>
      <c r="L33" s="3"/>
      <c r="M33" s="3"/>
      <c r="N33" s="17"/>
      <c r="O33" s="7"/>
      <c r="P33" s="7"/>
      <c r="Q33" s="15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s="1" customFormat="1" x14ac:dyDescent="0.25">
      <c r="A34" s="65" t="s">
        <v>27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s="1" customFormat="1" ht="21.75" customHeight="1" x14ac:dyDescent="0.25">
      <c r="A35" s="29"/>
      <c r="B35" s="47"/>
      <c r="C35" s="47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s="3" customFormat="1" ht="15.75" customHeight="1" x14ac:dyDescent="0.25">
      <c r="A36" s="59" t="s">
        <v>70</v>
      </c>
      <c r="B36" s="59"/>
      <c r="C36" s="59"/>
      <c r="D36" s="59"/>
      <c r="E36" s="59"/>
      <c r="F36" s="59"/>
      <c r="G36" s="59"/>
      <c r="H36" s="54"/>
      <c r="I36" s="54"/>
      <c r="J36" s="54"/>
      <c r="K36" s="54"/>
      <c r="L36" s="54"/>
      <c r="M36" s="54"/>
    </row>
    <row r="37" spans="1:33" s="3" customFormat="1" x14ac:dyDescent="0.25">
      <c r="A37" s="54" t="s">
        <v>68</v>
      </c>
      <c r="B37" s="59"/>
      <c r="C37" s="59"/>
      <c r="D37" s="59"/>
      <c r="E37" s="59"/>
      <c r="F37" s="59"/>
      <c r="G37" s="59"/>
      <c r="H37" s="54"/>
      <c r="I37" s="54"/>
      <c r="J37" s="54"/>
      <c r="K37" s="54"/>
      <c r="L37" s="54"/>
      <c r="M37" s="54"/>
      <c r="N37" s="54"/>
      <c r="O37" s="54"/>
      <c r="P37" s="54"/>
      <c r="Q37" s="54"/>
    </row>
    <row r="38" spans="1:33" s="3" customFormat="1" x14ac:dyDescent="0.25">
      <c r="A38" s="54" t="s">
        <v>69</v>
      </c>
      <c r="B38" s="57"/>
      <c r="C38" s="57"/>
      <c r="D38" s="10"/>
      <c r="E38" s="10"/>
      <c r="F38" s="10"/>
      <c r="G38" s="10"/>
      <c r="N38" s="10"/>
      <c r="O38" s="10"/>
      <c r="P38" s="10"/>
      <c r="Q38" s="10"/>
    </row>
    <row r="39" spans="1:33" s="1" customFormat="1" ht="15.75" x14ac:dyDescent="0.25">
      <c r="A39" s="28" t="s">
        <v>23</v>
      </c>
      <c r="B39" s="48"/>
      <c r="C39" s="48"/>
      <c r="D39" s="27"/>
      <c r="E39" s="27"/>
      <c r="F39" s="3"/>
      <c r="G39" s="3"/>
      <c r="H39" s="5"/>
      <c r="I39" s="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s="1" customFormat="1" ht="15.75" x14ac:dyDescent="0.25">
      <c r="A40" s="58"/>
      <c r="B40" s="58"/>
      <c r="C40" s="58"/>
      <c r="D40" s="58"/>
      <c r="E40" s="58"/>
      <c r="F40" s="58"/>
      <c r="G40" s="58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s="55" customFormat="1" x14ac:dyDescent="0.25">
      <c r="A41" s="54" t="s">
        <v>66</v>
      </c>
      <c r="B41" s="56"/>
      <c r="C41" s="56"/>
      <c r="D41" s="54"/>
      <c r="E41" s="54"/>
      <c r="F41" s="54"/>
      <c r="G41" s="54"/>
      <c r="H41" s="54"/>
      <c r="I41" s="54"/>
      <c r="J41" s="16"/>
      <c r="K41" s="16"/>
      <c r="L41" s="16"/>
      <c r="M41" s="16"/>
      <c r="N41" s="54"/>
      <c r="O41" s="54"/>
      <c r="P41" s="54"/>
      <c r="Q41" s="5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s="55" customFormat="1" x14ac:dyDescent="0.25">
      <c r="A42" s="54" t="s">
        <v>24</v>
      </c>
      <c r="B42" s="56"/>
      <c r="C42" s="56"/>
      <c r="D42" s="54"/>
      <c r="E42" s="54"/>
      <c r="F42" s="54"/>
      <c r="G42" s="54"/>
      <c r="H42" s="10"/>
      <c r="I42" s="10"/>
      <c r="J42" s="10"/>
      <c r="K42" s="10"/>
      <c r="L42" s="10"/>
      <c r="M42" s="10"/>
      <c r="N42" s="16"/>
      <c r="O42" s="16"/>
      <c r="P42" s="16"/>
      <c r="Q42" s="1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s="55" customFormat="1" x14ac:dyDescent="0.25">
      <c r="A43" s="54" t="s">
        <v>30</v>
      </c>
      <c r="B43" s="57"/>
      <c r="C43" s="57"/>
      <c r="D43" s="10"/>
      <c r="E43" s="10"/>
      <c r="F43" s="10"/>
      <c r="G43" s="10"/>
      <c r="H43" s="3"/>
      <c r="I43" s="3"/>
      <c r="J43" s="3"/>
      <c r="K43" s="3"/>
      <c r="L43" s="3"/>
      <c r="M43" s="3"/>
      <c r="N43" s="10"/>
      <c r="O43" s="10"/>
      <c r="P43" s="10"/>
      <c r="Q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s="1" customFormat="1" ht="15.75" x14ac:dyDescent="0.25">
      <c r="A44" s="28" t="s">
        <v>23</v>
      </c>
      <c r="B44" s="48"/>
      <c r="C44" s="48"/>
      <c r="D44" s="27"/>
      <c r="E44" s="27"/>
      <c r="F44" s="3"/>
      <c r="G44" s="3"/>
      <c r="H44" s="5"/>
      <c r="I44" s="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s="1" customFormat="1" ht="15.75" x14ac:dyDescent="0.25">
      <c r="A45" s="27"/>
      <c r="B45" s="49"/>
      <c r="C45" s="49"/>
      <c r="D45" s="7"/>
      <c r="E45" s="7"/>
      <c r="F45" s="5"/>
      <c r="G45" s="5"/>
      <c r="H45" s="5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s="1" customFormat="1" ht="15.75" x14ac:dyDescent="0.25">
      <c r="A46" s="2"/>
      <c r="B46" s="51"/>
      <c r="C46" s="51"/>
      <c r="F46" s="2"/>
      <c r="G46" s="2"/>
      <c r="H46" s="2"/>
    </row>
    <row r="47" spans="1:33" s="1" customFormat="1" ht="15.75" x14ac:dyDescent="0.25">
      <c r="A47" s="2"/>
      <c r="B47" s="51"/>
      <c r="C47" s="51"/>
      <c r="D47" s="2"/>
      <c r="F47" s="2"/>
      <c r="G47" s="2"/>
    </row>
    <row r="48" spans="1:33" s="1" customFormat="1" ht="15.75" x14ac:dyDescent="0.25">
      <c r="A48" s="2"/>
      <c r="B48" s="50"/>
      <c r="C48" s="50"/>
    </row>
    <row r="49" spans="2:3" s="1" customFormat="1" x14ac:dyDescent="0.25">
      <c r="B49" s="50"/>
      <c r="C49" s="50"/>
    </row>
    <row r="50" spans="2:3" s="1" customFormat="1" x14ac:dyDescent="0.25">
      <c r="B50" s="50"/>
      <c r="C50" s="50"/>
    </row>
    <row r="51" spans="2:3" s="1" customFormat="1" x14ac:dyDescent="0.25">
      <c r="B51" s="50"/>
      <c r="C51" s="50"/>
    </row>
    <row r="52" spans="2:3" s="1" customFormat="1" x14ac:dyDescent="0.25">
      <c r="B52" s="50"/>
      <c r="C52" s="50"/>
    </row>
    <row r="53" spans="2:3" s="1" customFormat="1" x14ac:dyDescent="0.25">
      <c r="B53" s="50"/>
      <c r="C53" s="50"/>
    </row>
    <row r="54" spans="2:3" s="1" customFormat="1" x14ac:dyDescent="0.25">
      <c r="B54" s="50"/>
      <c r="C54" s="50"/>
    </row>
    <row r="55" spans="2:3" s="1" customFormat="1" x14ac:dyDescent="0.25">
      <c r="B55" s="50"/>
      <c r="C55" s="50"/>
    </row>
    <row r="56" spans="2:3" s="1" customFormat="1" x14ac:dyDescent="0.25">
      <c r="B56" s="50"/>
      <c r="C56" s="50"/>
    </row>
    <row r="57" spans="2:3" s="1" customFormat="1" x14ac:dyDescent="0.25">
      <c r="B57" s="50"/>
      <c r="C57" s="50"/>
    </row>
    <row r="58" spans="2:3" s="1" customFormat="1" x14ac:dyDescent="0.25">
      <c r="B58" s="50"/>
      <c r="C58" s="50"/>
    </row>
    <row r="59" spans="2:3" s="1" customFormat="1" x14ac:dyDescent="0.25">
      <c r="B59" s="50"/>
      <c r="C59" s="50"/>
    </row>
    <row r="60" spans="2:3" s="1" customFormat="1" x14ac:dyDescent="0.25">
      <c r="B60" s="50"/>
      <c r="C60" s="50"/>
    </row>
    <row r="61" spans="2:3" s="1" customFormat="1" x14ac:dyDescent="0.25">
      <c r="B61" s="50"/>
      <c r="C61" s="50"/>
    </row>
    <row r="62" spans="2:3" s="1" customFormat="1" x14ac:dyDescent="0.25">
      <c r="B62" s="50"/>
      <c r="C62" s="50"/>
    </row>
    <row r="63" spans="2:3" s="1" customFormat="1" x14ac:dyDescent="0.25">
      <c r="B63" s="50"/>
      <c r="C63" s="50"/>
    </row>
    <row r="64" spans="2:3" s="1" customFormat="1" x14ac:dyDescent="0.25">
      <c r="B64" s="50"/>
      <c r="C64" s="50"/>
    </row>
    <row r="65" spans="2:3" s="1" customFormat="1" x14ac:dyDescent="0.25">
      <c r="B65" s="50"/>
      <c r="C65" s="50"/>
    </row>
    <row r="66" spans="2:3" s="1" customFormat="1" x14ac:dyDescent="0.25">
      <c r="B66" s="50"/>
      <c r="C66" s="50"/>
    </row>
    <row r="67" spans="2:3" s="1" customFormat="1" x14ac:dyDescent="0.25">
      <c r="B67" s="50"/>
      <c r="C67" s="50"/>
    </row>
    <row r="68" spans="2:3" s="1" customFormat="1" x14ac:dyDescent="0.25">
      <c r="B68" s="50"/>
      <c r="C68" s="50"/>
    </row>
    <row r="69" spans="2:3" s="1" customFormat="1" x14ac:dyDescent="0.25">
      <c r="B69" s="50"/>
      <c r="C69" s="50"/>
    </row>
    <row r="70" spans="2:3" s="1" customFormat="1" x14ac:dyDescent="0.25">
      <c r="B70" s="50"/>
      <c r="C70" s="50"/>
    </row>
    <row r="71" spans="2:3" s="1" customFormat="1" x14ac:dyDescent="0.25">
      <c r="B71" s="50"/>
      <c r="C71" s="50"/>
    </row>
    <row r="72" spans="2:3" s="1" customFormat="1" x14ac:dyDescent="0.25">
      <c r="B72" s="50"/>
      <c r="C72" s="50"/>
    </row>
    <row r="73" spans="2:3" s="1" customFormat="1" x14ac:dyDescent="0.25">
      <c r="B73" s="50"/>
      <c r="C73" s="50"/>
    </row>
    <row r="74" spans="2:3" s="1" customFormat="1" x14ac:dyDescent="0.25">
      <c r="B74" s="50"/>
      <c r="C74" s="50"/>
    </row>
    <row r="75" spans="2:3" s="1" customFormat="1" x14ac:dyDescent="0.25">
      <c r="B75" s="50"/>
      <c r="C75" s="50"/>
    </row>
    <row r="76" spans="2:3" s="1" customFormat="1" x14ac:dyDescent="0.25">
      <c r="B76" s="50"/>
      <c r="C76" s="50"/>
    </row>
    <row r="77" spans="2:3" s="1" customFormat="1" x14ac:dyDescent="0.25">
      <c r="B77" s="50"/>
      <c r="C77" s="50"/>
    </row>
    <row r="78" spans="2:3" s="1" customFormat="1" x14ac:dyDescent="0.25">
      <c r="B78" s="50"/>
      <c r="C78" s="50"/>
    </row>
    <row r="79" spans="2:3" s="1" customFormat="1" x14ac:dyDescent="0.25">
      <c r="B79" s="50"/>
      <c r="C79" s="50"/>
    </row>
    <row r="80" spans="2:3" s="1" customFormat="1" x14ac:dyDescent="0.25">
      <c r="B80" s="50"/>
      <c r="C80" s="50"/>
    </row>
    <row r="81" spans="2:3" s="1" customFormat="1" x14ac:dyDescent="0.25">
      <c r="B81" s="50"/>
      <c r="C81" s="50"/>
    </row>
    <row r="82" spans="2:3" s="1" customFormat="1" x14ac:dyDescent="0.25">
      <c r="B82" s="50"/>
      <c r="C82" s="50"/>
    </row>
    <row r="83" spans="2:3" s="1" customFormat="1" x14ac:dyDescent="0.25">
      <c r="B83" s="50"/>
      <c r="C83" s="50"/>
    </row>
    <row r="84" spans="2:3" s="1" customFormat="1" x14ac:dyDescent="0.25">
      <c r="B84" s="50"/>
      <c r="C84" s="50"/>
    </row>
    <row r="85" spans="2:3" s="1" customFormat="1" x14ac:dyDescent="0.25">
      <c r="B85" s="50"/>
      <c r="C85" s="50"/>
    </row>
    <row r="86" spans="2:3" s="1" customFormat="1" x14ac:dyDescent="0.25">
      <c r="B86" s="50"/>
      <c r="C86" s="50"/>
    </row>
    <row r="87" spans="2:3" s="1" customFormat="1" x14ac:dyDescent="0.25">
      <c r="B87" s="50"/>
      <c r="C87" s="50"/>
    </row>
    <row r="88" spans="2:3" s="1" customFormat="1" x14ac:dyDescent="0.25">
      <c r="B88" s="50"/>
      <c r="C88" s="50"/>
    </row>
    <row r="89" spans="2:3" s="1" customFormat="1" x14ac:dyDescent="0.25">
      <c r="B89" s="50"/>
      <c r="C89" s="50"/>
    </row>
    <row r="90" spans="2:3" s="1" customFormat="1" x14ac:dyDescent="0.25">
      <c r="B90" s="50"/>
      <c r="C90" s="50"/>
    </row>
    <row r="91" spans="2:3" s="1" customFormat="1" x14ac:dyDescent="0.25">
      <c r="B91" s="50"/>
      <c r="C91" s="50"/>
    </row>
    <row r="92" spans="2:3" s="1" customFormat="1" x14ac:dyDescent="0.25">
      <c r="B92" s="50"/>
      <c r="C92" s="50"/>
    </row>
    <row r="93" spans="2:3" s="1" customFormat="1" x14ac:dyDescent="0.25">
      <c r="B93" s="50"/>
      <c r="C93" s="50"/>
    </row>
    <row r="94" spans="2:3" s="1" customFormat="1" x14ac:dyDescent="0.25">
      <c r="B94" s="50"/>
      <c r="C94" s="50"/>
    </row>
    <row r="95" spans="2:3" s="1" customFormat="1" x14ac:dyDescent="0.25">
      <c r="B95" s="50"/>
      <c r="C95" s="50"/>
    </row>
    <row r="96" spans="2:3" s="1" customFormat="1" x14ac:dyDescent="0.25">
      <c r="B96" s="50"/>
      <c r="C96" s="50"/>
    </row>
    <row r="97" spans="2:3" s="1" customFormat="1" x14ac:dyDescent="0.25">
      <c r="B97" s="50"/>
      <c r="C97" s="50"/>
    </row>
    <row r="98" spans="2:3" s="1" customFormat="1" x14ac:dyDescent="0.25">
      <c r="B98" s="50"/>
      <c r="C98" s="50"/>
    </row>
    <row r="99" spans="2:3" s="1" customFormat="1" x14ac:dyDescent="0.25">
      <c r="B99" s="50"/>
      <c r="C99" s="50"/>
    </row>
    <row r="100" spans="2:3" s="1" customFormat="1" x14ac:dyDescent="0.25">
      <c r="B100" s="50"/>
      <c r="C100" s="50"/>
    </row>
    <row r="101" spans="2:3" s="1" customFormat="1" x14ac:dyDescent="0.25">
      <c r="B101" s="50"/>
      <c r="C101" s="50"/>
    </row>
    <row r="102" spans="2:3" s="1" customFormat="1" x14ac:dyDescent="0.25">
      <c r="B102" s="50"/>
      <c r="C102" s="50"/>
    </row>
    <row r="103" spans="2:3" s="1" customFormat="1" x14ac:dyDescent="0.25">
      <c r="B103" s="50"/>
      <c r="C103" s="50"/>
    </row>
    <row r="104" spans="2:3" s="1" customFormat="1" x14ac:dyDescent="0.25">
      <c r="B104" s="50"/>
      <c r="C104" s="50"/>
    </row>
    <row r="105" spans="2:3" s="1" customFormat="1" x14ac:dyDescent="0.25">
      <c r="B105" s="50"/>
      <c r="C105" s="50"/>
    </row>
    <row r="106" spans="2:3" s="1" customFormat="1" x14ac:dyDescent="0.25">
      <c r="B106" s="50"/>
      <c r="C106" s="50"/>
    </row>
    <row r="107" spans="2:3" s="1" customFormat="1" x14ac:dyDescent="0.25">
      <c r="B107" s="50"/>
      <c r="C107" s="50"/>
    </row>
    <row r="108" spans="2:3" s="1" customFormat="1" x14ac:dyDescent="0.25">
      <c r="B108" s="50"/>
      <c r="C108" s="50"/>
    </row>
    <row r="109" spans="2:3" s="1" customFormat="1" x14ac:dyDescent="0.25">
      <c r="B109" s="50"/>
      <c r="C109" s="50"/>
    </row>
    <row r="110" spans="2:3" s="1" customFormat="1" x14ac:dyDescent="0.25">
      <c r="B110" s="50"/>
      <c r="C110" s="50"/>
    </row>
    <row r="111" spans="2:3" s="1" customFormat="1" x14ac:dyDescent="0.25">
      <c r="B111" s="50"/>
      <c r="C111" s="50"/>
    </row>
    <row r="112" spans="2:3" s="1" customFormat="1" x14ac:dyDescent="0.25">
      <c r="B112" s="50"/>
      <c r="C112" s="50"/>
    </row>
    <row r="113" spans="2:3" s="1" customFormat="1" x14ac:dyDescent="0.25">
      <c r="B113" s="50"/>
      <c r="C113" s="50"/>
    </row>
    <row r="114" spans="2:3" s="1" customFormat="1" x14ac:dyDescent="0.25">
      <c r="B114" s="50"/>
      <c r="C114" s="50"/>
    </row>
    <row r="115" spans="2:3" s="1" customFormat="1" x14ac:dyDescent="0.25">
      <c r="B115" s="50"/>
      <c r="C115" s="50"/>
    </row>
    <row r="116" spans="2:3" s="1" customFormat="1" x14ac:dyDescent="0.25">
      <c r="B116" s="50"/>
      <c r="C116" s="50"/>
    </row>
    <row r="117" spans="2:3" s="1" customFormat="1" x14ac:dyDescent="0.25">
      <c r="B117" s="50"/>
      <c r="C117" s="50"/>
    </row>
    <row r="118" spans="2:3" s="1" customFormat="1" x14ac:dyDescent="0.25">
      <c r="B118" s="50"/>
      <c r="C118" s="50"/>
    </row>
    <row r="119" spans="2:3" s="1" customFormat="1" x14ac:dyDescent="0.25">
      <c r="B119" s="50"/>
      <c r="C119" s="50"/>
    </row>
    <row r="120" spans="2:3" s="1" customFormat="1" x14ac:dyDescent="0.25">
      <c r="B120" s="50"/>
      <c r="C120" s="50"/>
    </row>
    <row r="121" spans="2:3" s="1" customFormat="1" x14ac:dyDescent="0.25">
      <c r="B121" s="50"/>
      <c r="C121" s="50"/>
    </row>
    <row r="122" spans="2:3" s="1" customFormat="1" x14ac:dyDescent="0.25">
      <c r="B122" s="50"/>
      <c r="C122" s="50"/>
    </row>
    <row r="123" spans="2:3" s="1" customFormat="1" x14ac:dyDescent="0.25">
      <c r="B123" s="50"/>
      <c r="C123" s="50"/>
    </row>
    <row r="124" spans="2:3" s="1" customFormat="1" x14ac:dyDescent="0.25">
      <c r="B124" s="50"/>
      <c r="C124" s="50"/>
    </row>
    <row r="125" spans="2:3" s="1" customFormat="1" x14ac:dyDescent="0.25">
      <c r="B125" s="50"/>
      <c r="C125" s="50"/>
    </row>
    <row r="126" spans="2:3" s="1" customFormat="1" x14ac:dyDescent="0.25">
      <c r="B126" s="50"/>
      <c r="C126" s="50"/>
    </row>
    <row r="127" spans="2:3" s="1" customFormat="1" x14ac:dyDescent="0.25">
      <c r="B127" s="50"/>
      <c r="C127" s="50"/>
    </row>
    <row r="128" spans="2:3" s="1" customFormat="1" x14ac:dyDescent="0.25">
      <c r="B128" s="50"/>
      <c r="C128" s="50"/>
    </row>
    <row r="129" spans="2:3" s="1" customFormat="1" x14ac:dyDescent="0.25">
      <c r="B129" s="50"/>
      <c r="C129" s="50"/>
    </row>
    <row r="130" spans="2:3" s="1" customFormat="1" x14ac:dyDescent="0.25">
      <c r="B130" s="50"/>
      <c r="C130" s="50"/>
    </row>
    <row r="131" spans="2:3" s="1" customFormat="1" x14ac:dyDescent="0.25">
      <c r="B131" s="50"/>
      <c r="C131" s="50"/>
    </row>
    <row r="132" spans="2:3" s="1" customFormat="1" x14ac:dyDescent="0.25">
      <c r="B132" s="50"/>
      <c r="C132" s="50"/>
    </row>
    <row r="133" spans="2:3" s="1" customFormat="1" x14ac:dyDescent="0.25">
      <c r="B133" s="50"/>
      <c r="C133" s="50"/>
    </row>
    <row r="134" spans="2:3" s="1" customFormat="1" x14ac:dyDescent="0.25">
      <c r="B134" s="50"/>
      <c r="C134" s="50"/>
    </row>
    <row r="135" spans="2:3" s="1" customFormat="1" x14ac:dyDescent="0.25">
      <c r="B135" s="50"/>
      <c r="C135" s="50"/>
    </row>
    <row r="136" spans="2:3" s="1" customFormat="1" x14ac:dyDescent="0.25">
      <c r="B136" s="50"/>
      <c r="C136" s="50"/>
    </row>
    <row r="137" spans="2:3" s="1" customFormat="1" x14ac:dyDescent="0.25">
      <c r="B137" s="50"/>
      <c r="C137" s="50"/>
    </row>
    <row r="138" spans="2:3" s="1" customFormat="1" x14ac:dyDescent="0.25">
      <c r="B138" s="50"/>
      <c r="C138" s="50"/>
    </row>
    <row r="139" spans="2:3" s="1" customFormat="1" x14ac:dyDescent="0.25">
      <c r="B139" s="50"/>
      <c r="C139" s="50"/>
    </row>
    <row r="140" spans="2:3" s="1" customFormat="1" x14ac:dyDescent="0.25">
      <c r="B140" s="50"/>
      <c r="C140" s="50"/>
    </row>
    <row r="141" spans="2:3" s="1" customFormat="1" x14ac:dyDescent="0.25">
      <c r="B141" s="50"/>
      <c r="C141" s="50"/>
    </row>
    <row r="142" spans="2:3" s="1" customFormat="1" x14ac:dyDescent="0.25">
      <c r="B142" s="50"/>
      <c r="C142" s="50"/>
    </row>
    <row r="143" spans="2:3" s="1" customFormat="1" x14ac:dyDescent="0.25">
      <c r="B143" s="50"/>
      <c r="C143" s="50"/>
    </row>
    <row r="144" spans="2:3" s="1" customFormat="1" x14ac:dyDescent="0.25">
      <c r="B144" s="50"/>
      <c r="C144" s="50"/>
    </row>
    <row r="145" spans="2:3" s="1" customFormat="1" x14ac:dyDescent="0.25">
      <c r="B145" s="50"/>
      <c r="C145" s="50"/>
    </row>
    <row r="146" spans="2:3" s="1" customFormat="1" x14ac:dyDescent="0.25">
      <c r="B146" s="50"/>
      <c r="C146" s="50"/>
    </row>
    <row r="147" spans="2:3" s="1" customFormat="1" x14ac:dyDescent="0.25">
      <c r="B147" s="50"/>
      <c r="C147" s="50"/>
    </row>
    <row r="148" spans="2:3" s="1" customFormat="1" x14ac:dyDescent="0.25">
      <c r="B148" s="50"/>
      <c r="C148" s="50"/>
    </row>
    <row r="149" spans="2:3" s="1" customFormat="1" x14ac:dyDescent="0.25">
      <c r="B149" s="50"/>
      <c r="C149" s="50"/>
    </row>
    <row r="150" spans="2:3" s="1" customFormat="1" x14ac:dyDescent="0.25">
      <c r="B150" s="50"/>
      <c r="C150" s="50"/>
    </row>
    <row r="151" spans="2:3" s="1" customFormat="1" x14ac:dyDescent="0.25">
      <c r="B151" s="50"/>
      <c r="C151" s="50"/>
    </row>
    <row r="152" spans="2:3" s="1" customFormat="1" x14ac:dyDescent="0.25">
      <c r="B152" s="50"/>
      <c r="C152" s="50"/>
    </row>
    <row r="153" spans="2:3" s="1" customFormat="1" x14ac:dyDescent="0.25">
      <c r="B153" s="50"/>
      <c r="C153" s="50"/>
    </row>
    <row r="154" spans="2:3" s="1" customFormat="1" x14ac:dyDescent="0.25">
      <c r="B154" s="50"/>
      <c r="C154" s="50"/>
    </row>
    <row r="155" spans="2:3" s="1" customFormat="1" x14ac:dyDescent="0.25">
      <c r="B155" s="50"/>
      <c r="C155" s="50"/>
    </row>
    <row r="156" spans="2:3" s="1" customFormat="1" x14ac:dyDescent="0.25">
      <c r="B156" s="50"/>
      <c r="C156" s="50"/>
    </row>
    <row r="157" spans="2:3" s="1" customFormat="1" x14ac:dyDescent="0.25">
      <c r="B157" s="50"/>
      <c r="C157" s="50"/>
    </row>
    <row r="158" spans="2:3" s="1" customFormat="1" x14ac:dyDescent="0.25">
      <c r="B158" s="50"/>
      <c r="C158" s="50"/>
    </row>
    <row r="159" spans="2:3" s="1" customFormat="1" x14ac:dyDescent="0.25">
      <c r="B159" s="50"/>
      <c r="C159" s="50"/>
    </row>
    <row r="160" spans="2:3" s="1" customFormat="1" x14ac:dyDescent="0.25">
      <c r="B160" s="50"/>
      <c r="C160" s="50"/>
    </row>
    <row r="161" spans="2:3" s="1" customFormat="1" x14ac:dyDescent="0.25">
      <c r="B161" s="50"/>
      <c r="C161" s="50"/>
    </row>
    <row r="162" spans="2:3" s="1" customFormat="1" x14ac:dyDescent="0.25">
      <c r="B162" s="50"/>
      <c r="C162" s="50"/>
    </row>
    <row r="163" spans="2:3" s="1" customFormat="1" x14ac:dyDescent="0.25">
      <c r="B163" s="50"/>
      <c r="C163" s="50"/>
    </row>
    <row r="164" spans="2:3" s="1" customFormat="1" x14ac:dyDescent="0.25">
      <c r="B164" s="50"/>
      <c r="C164" s="50"/>
    </row>
    <row r="165" spans="2:3" s="1" customFormat="1" x14ac:dyDescent="0.25">
      <c r="B165" s="50"/>
      <c r="C165" s="50"/>
    </row>
    <row r="166" spans="2:3" s="1" customFormat="1" x14ac:dyDescent="0.25">
      <c r="B166" s="50"/>
      <c r="C166" s="50"/>
    </row>
    <row r="167" spans="2:3" s="1" customFormat="1" x14ac:dyDescent="0.25">
      <c r="B167" s="50"/>
      <c r="C167" s="50"/>
    </row>
    <row r="168" spans="2:3" s="1" customFormat="1" x14ac:dyDescent="0.25">
      <c r="B168" s="50"/>
      <c r="C168" s="50"/>
    </row>
    <row r="169" spans="2:3" s="1" customFormat="1" x14ac:dyDescent="0.25">
      <c r="B169" s="50"/>
      <c r="C169" s="50"/>
    </row>
    <row r="170" spans="2:3" s="1" customFormat="1" x14ac:dyDescent="0.25">
      <c r="B170" s="50"/>
      <c r="C170" s="50"/>
    </row>
    <row r="171" spans="2:3" s="1" customFormat="1" x14ac:dyDescent="0.25">
      <c r="B171" s="50"/>
      <c r="C171" s="50"/>
    </row>
    <row r="172" spans="2:3" s="1" customFormat="1" x14ac:dyDescent="0.25">
      <c r="B172" s="50"/>
      <c r="C172" s="50"/>
    </row>
    <row r="173" spans="2:3" s="1" customFormat="1" x14ac:dyDescent="0.25">
      <c r="B173" s="50"/>
      <c r="C173" s="50"/>
    </row>
    <row r="174" spans="2:3" s="1" customFormat="1" x14ac:dyDescent="0.25">
      <c r="B174" s="50"/>
      <c r="C174" s="50"/>
    </row>
    <row r="175" spans="2:3" s="1" customFormat="1" x14ac:dyDescent="0.25">
      <c r="B175" s="50"/>
      <c r="C175" s="50"/>
    </row>
    <row r="176" spans="2:3" s="1" customFormat="1" x14ac:dyDescent="0.25">
      <c r="B176" s="50"/>
      <c r="C176" s="50"/>
    </row>
    <row r="177" spans="2:3" s="1" customFormat="1" x14ac:dyDescent="0.25">
      <c r="B177" s="50"/>
      <c r="C177" s="50"/>
    </row>
    <row r="178" spans="2:3" s="1" customFormat="1" x14ac:dyDescent="0.25">
      <c r="B178" s="50"/>
      <c r="C178" s="50"/>
    </row>
    <row r="179" spans="2:3" s="1" customFormat="1" x14ac:dyDescent="0.25">
      <c r="B179" s="50"/>
      <c r="C179" s="50"/>
    </row>
    <row r="180" spans="2:3" s="1" customFormat="1" x14ac:dyDescent="0.25">
      <c r="B180" s="50"/>
      <c r="C180" s="50"/>
    </row>
    <row r="181" spans="2:3" s="1" customFormat="1" x14ac:dyDescent="0.25">
      <c r="B181" s="50"/>
      <c r="C181" s="50"/>
    </row>
    <row r="182" spans="2:3" s="1" customFormat="1" x14ac:dyDescent="0.25">
      <c r="B182" s="50"/>
      <c r="C182" s="50"/>
    </row>
    <row r="183" spans="2:3" s="1" customFormat="1" x14ac:dyDescent="0.25">
      <c r="B183" s="50"/>
      <c r="C183" s="50"/>
    </row>
    <row r="184" spans="2:3" s="1" customFormat="1" x14ac:dyDescent="0.25">
      <c r="B184" s="50"/>
      <c r="C184" s="50"/>
    </row>
    <row r="185" spans="2:3" s="1" customFormat="1" x14ac:dyDescent="0.25">
      <c r="B185" s="50"/>
      <c r="C185" s="50"/>
    </row>
    <row r="186" spans="2:3" s="1" customFormat="1" x14ac:dyDescent="0.25">
      <c r="B186" s="50"/>
      <c r="C186" s="50"/>
    </row>
    <row r="187" spans="2:3" s="1" customFormat="1" x14ac:dyDescent="0.25">
      <c r="B187" s="50"/>
      <c r="C187" s="50"/>
    </row>
    <row r="188" spans="2:3" s="1" customFormat="1" x14ac:dyDescent="0.25">
      <c r="B188" s="50"/>
      <c r="C188" s="50"/>
    </row>
    <row r="189" spans="2:3" s="1" customFormat="1" x14ac:dyDescent="0.25">
      <c r="B189" s="50"/>
      <c r="C189" s="50"/>
    </row>
    <row r="190" spans="2:3" s="1" customFormat="1" x14ac:dyDescent="0.25">
      <c r="B190" s="50"/>
      <c r="C190" s="50"/>
    </row>
    <row r="191" spans="2:3" s="1" customFormat="1" x14ac:dyDescent="0.25">
      <c r="B191" s="50"/>
      <c r="C191" s="50"/>
    </row>
    <row r="192" spans="2:3" s="1" customFormat="1" x14ac:dyDescent="0.25">
      <c r="B192" s="50"/>
      <c r="C192" s="50"/>
    </row>
    <row r="193" spans="2:3" s="1" customFormat="1" x14ac:dyDescent="0.25">
      <c r="B193" s="50"/>
      <c r="C193" s="50"/>
    </row>
    <row r="194" spans="2:3" s="1" customFormat="1" x14ac:dyDescent="0.25">
      <c r="B194" s="50"/>
      <c r="C194" s="50"/>
    </row>
    <row r="195" spans="2:3" s="1" customFormat="1" x14ac:dyDescent="0.25">
      <c r="B195" s="50"/>
      <c r="C195" s="50"/>
    </row>
    <row r="196" spans="2:3" s="1" customFormat="1" x14ac:dyDescent="0.25">
      <c r="B196" s="50"/>
      <c r="C196" s="50"/>
    </row>
    <row r="197" spans="2:3" s="1" customFormat="1" x14ac:dyDescent="0.25">
      <c r="B197" s="50"/>
      <c r="C197" s="50"/>
    </row>
    <row r="198" spans="2:3" s="1" customFormat="1" x14ac:dyDescent="0.25">
      <c r="B198" s="50"/>
      <c r="C198" s="50"/>
    </row>
    <row r="199" spans="2:3" s="1" customFormat="1" x14ac:dyDescent="0.25">
      <c r="B199" s="50"/>
      <c r="C199" s="50"/>
    </row>
    <row r="200" spans="2:3" s="1" customFormat="1" x14ac:dyDescent="0.25">
      <c r="B200" s="50"/>
      <c r="C200" s="50"/>
    </row>
    <row r="201" spans="2:3" s="1" customFormat="1" x14ac:dyDescent="0.25">
      <c r="B201" s="50"/>
      <c r="C201" s="50"/>
    </row>
    <row r="202" spans="2:3" s="1" customFormat="1" x14ac:dyDescent="0.25">
      <c r="B202" s="50"/>
      <c r="C202" s="50"/>
    </row>
    <row r="203" spans="2:3" s="1" customFormat="1" x14ac:dyDescent="0.25">
      <c r="B203" s="50"/>
      <c r="C203" s="50"/>
    </row>
    <row r="204" spans="2:3" s="1" customFormat="1" x14ac:dyDescent="0.25">
      <c r="B204" s="50"/>
      <c r="C204" s="50"/>
    </row>
    <row r="205" spans="2:3" s="1" customFormat="1" x14ac:dyDescent="0.25">
      <c r="B205" s="50"/>
      <c r="C205" s="50"/>
    </row>
    <row r="206" spans="2:3" s="1" customFormat="1" x14ac:dyDescent="0.25">
      <c r="B206" s="50"/>
      <c r="C206" s="50"/>
    </row>
    <row r="207" spans="2:3" s="1" customFormat="1" x14ac:dyDescent="0.25">
      <c r="B207" s="50"/>
      <c r="C207" s="50"/>
    </row>
    <row r="208" spans="2:3" s="1" customFormat="1" x14ac:dyDescent="0.25">
      <c r="B208" s="50"/>
      <c r="C208" s="50"/>
    </row>
    <row r="209" spans="2:3" s="1" customFormat="1" x14ac:dyDescent="0.25">
      <c r="B209" s="50"/>
      <c r="C209" s="50"/>
    </row>
    <row r="210" spans="2:3" s="1" customFormat="1" x14ac:dyDescent="0.25">
      <c r="B210" s="50"/>
      <c r="C210" s="50"/>
    </row>
    <row r="211" spans="2:3" s="1" customFormat="1" x14ac:dyDescent="0.25">
      <c r="B211" s="50"/>
      <c r="C211" s="50"/>
    </row>
    <row r="212" spans="2:3" s="1" customFormat="1" x14ac:dyDescent="0.25">
      <c r="B212" s="50"/>
      <c r="C212" s="50"/>
    </row>
    <row r="213" spans="2:3" s="1" customFormat="1" x14ac:dyDescent="0.25">
      <c r="B213" s="50"/>
      <c r="C213" s="50"/>
    </row>
    <row r="214" spans="2:3" s="1" customFormat="1" x14ac:dyDescent="0.25">
      <c r="B214" s="50"/>
      <c r="C214" s="50"/>
    </row>
    <row r="215" spans="2:3" s="1" customFormat="1" x14ac:dyDescent="0.25">
      <c r="B215" s="50"/>
      <c r="C215" s="50"/>
    </row>
    <row r="216" spans="2:3" s="1" customFormat="1" x14ac:dyDescent="0.25">
      <c r="B216" s="50"/>
      <c r="C216" s="50"/>
    </row>
    <row r="217" spans="2:3" s="1" customFormat="1" x14ac:dyDescent="0.25">
      <c r="B217" s="50"/>
      <c r="C217" s="50"/>
    </row>
    <row r="218" spans="2:3" s="1" customFormat="1" x14ac:dyDescent="0.25">
      <c r="B218" s="50"/>
      <c r="C218" s="50"/>
    </row>
    <row r="219" spans="2:3" s="1" customFormat="1" x14ac:dyDescent="0.25">
      <c r="B219" s="50"/>
      <c r="C219" s="50"/>
    </row>
    <row r="220" spans="2:3" s="1" customFormat="1" x14ac:dyDescent="0.25">
      <c r="B220" s="50"/>
      <c r="C220" s="50"/>
    </row>
    <row r="221" spans="2:3" s="1" customFormat="1" x14ac:dyDescent="0.25">
      <c r="B221" s="50"/>
      <c r="C221" s="50"/>
    </row>
    <row r="222" spans="2:3" s="1" customFormat="1" x14ac:dyDescent="0.25">
      <c r="B222" s="50"/>
      <c r="C222" s="50"/>
    </row>
    <row r="223" spans="2:3" s="1" customFormat="1" x14ac:dyDescent="0.25">
      <c r="B223" s="50"/>
      <c r="C223" s="50"/>
    </row>
    <row r="224" spans="2:3" s="1" customFormat="1" x14ac:dyDescent="0.25">
      <c r="B224" s="50"/>
      <c r="C224" s="50"/>
    </row>
    <row r="225" spans="2:3" s="1" customFormat="1" x14ac:dyDescent="0.25">
      <c r="B225" s="50"/>
      <c r="C225" s="50"/>
    </row>
    <row r="226" spans="2:3" s="1" customFormat="1" x14ac:dyDescent="0.25">
      <c r="B226" s="50"/>
      <c r="C226" s="50"/>
    </row>
    <row r="227" spans="2:3" s="1" customFormat="1" x14ac:dyDescent="0.25">
      <c r="B227" s="50"/>
      <c r="C227" s="50"/>
    </row>
    <row r="228" spans="2:3" s="1" customFormat="1" x14ac:dyDescent="0.25">
      <c r="B228" s="50"/>
      <c r="C228" s="50"/>
    </row>
    <row r="229" spans="2:3" s="1" customFormat="1" x14ac:dyDescent="0.25">
      <c r="B229" s="50"/>
      <c r="C229" s="50"/>
    </row>
    <row r="230" spans="2:3" s="1" customFormat="1" x14ac:dyDescent="0.25">
      <c r="B230" s="50"/>
      <c r="C230" s="50"/>
    </row>
    <row r="231" spans="2:3" s="1" customFormat="1" x14ac:dyDescent="0.25">
      <c r="B231" s="50"/>
      <c r="C231" s="50"/>
    </row>
    <row r="232" spans="2:3" s="1" customFormat="1" x14ac:dyDescent="0.25">
      <c r="B232" s="50"/>
      <c r="C232" s="50"/>
    </row>
    <row r="233" spans="2:3" s="1" customFormat="1" x14ac:dyDescent="0.25">
      <c r="B233" s="50"/>
      <c r="C233" s="50"/>
    </row>
    <row r="234" spans="2:3" s="1" customFormat="1" x14ac:dyDescent="0.25">
      <c r="B234" s="50"/>
      <c r="C234" s="50"/>
    </row>
    <row r="235" spans="2:3" s="1" customFormat="1" x14ac:dyDescent="0.25">
      <c r="B235" s="50"/>
      <c r="C235" s="50"/>
    </row>
    <row r="236" spans="2:3" s="1" customFormat="1" x14ac:dyDescent="0.25">
      <c r="B236" s="50"/>
      <c r="C236" s="50"/>
    </row>
    <row r="237" spans="2:3" s="1" customFormat="1" x14ac:dyDescent="0.25">
      <c r="B237" s="50"/>
      <c r="C237" s="50"/>
    </row>
    <row r="238" spans="2:3" s="1" customFormat="1" x14ac:dyDescent="0.25">
      <c r="B238" s="50"/>
      <c r="C238" s="50"/>
    </row>
    <row r="239" spans="2:3" s="1" customFormat="1" x14ac:dyDescent="0.25">
      <c r="B239" s="50"/>
      <c r="C239" s="50"/>
    </row>
    <row r="240" spans="2:3" s="1" customFormat="1" x14ac:dyDescent="0.25">
      <c r="B240" s="50"/>
      <c r="C240" s="50"/>
    </row>
    <row r="241" spans="2:3" s="1" customFormat="1" x14ac:dyDescent="0.25">
      <c r="B241" s="50"/>
      <c r="C241" s="50"/>
    </row>
    <row r="242" spans="2:3" s="1" customFormat="1" x14ac:dyDescent="0.25">
      <c r="B242" s="50"/>
      <c r="C242" s="50"/>
    </row>
    <row r="243" spans="2:3" s="1" customFormat="1" x14ac:dyDescent="0.25">
      <c r="B243" s="50"/>
      <c r="C243" s="50"/>
    </row>
    <row r="244" spans="2:3" s="1" customFormat="1" x14ac:dyDescent="0.25">
      <c r="B244" s="50"/>
      <c r="C244" s="50"/>
    </row>
    <row r="245" spans="2:3" s="1" customFormat="1" x14ac:dyDescent="0.25">
      <c r="B245" s="50"/>
      <c r="C245" s="50"/>
    </row>
    <row r="246" spans="2:3" s="1" customFormat="1" x14ac:dyDescent="0.25">
      <c r="B246" s="50"/>
      <c r="C246" s="50"/>
    </row>
    <row r="247" spans="2:3" s="1" customFormat="1" x14ac:dyDescent="0.25">
      <c r="B247" s="50"/>
      <c r="C247" s="50"/>
    </row>
    <row r="248" spans="2:3" s="1" customFormat="1" x14ac:dyDescent="0.25">
      <c r="B248" s="50"/>
      <c r="C248" s="50"/>
    </row>
    <row r="249" spans="2:3" s="1" customFormat="1" x14ac:dyDescent="0.25">
      <c r="B249" s="50"/>
      <c r="C249" s="50"/>
    </row>
    <row r="250" spans="2:3" s="1" customFormat="1" x14ac:dyDescent="0.25">
      <c r="B250" s="50"/>
      <c r="C250" s="50"/>
    </row>
    <row r="251" spans="2:3" s="1" customFormat="1" x14ac:dyDescent="0.25">
      <c r="B251" s="50"/>
      <c r="C251" s="50"/>
    </row>
    <row r="252" spans="2:3" s="1" customFormat="1" x14ac:dyDescent="0.25">
      <c r="B252" s="50"/>
      <c r="C252" s="50"/>
    </row>
    <row r="253" spans="2:3" s="1" customFormat="1" x14ac:dyDescent="0.25">
      <c r="B253" s="50"/>
      <c r="C253" s="50"/>
    </row>
    <row r="254" spans="2:3" s="1" customFormat="1" x14ac:dyDescent="0.25">
      <c r="B254" s="50"/>
      <c r="C254" s="50"/>
    </row>
    <row r="255" spans="2:3" s="1" customFormat="1" x14ac:dyDescent="0.25">
      <c r="B255" s="50"/>
      <c r="C255" s="50"/>
    </row>
    <row r="256" spans="2:3" s="1" customFormat="1" x14ac:dyDescent="0.25">
      <c r="B256" s="50"/>
      <c r="C256" s="50"/>
    </row>
    <row r="257" spans="2:3" s="1" customFormat="1" x14ac:dyDescent="0.25">
      <c r="B257" s="50"/>
      <c r="C257" s="50"/>
    </row>
    <row r="258" spans="2:3" s="1" customFormat="1" x14ac:dyDescent="0.25">
      <c r="B258" s="50"/>
      <c r="C258" s="50"/>
    </row>
    <row r="259" spans="2:3" s="1" customFormat="1" x14ac:dyDescent="0.25">
      <c r="B259" s="50"/>
      <c r="C259" s="50"/>
    </row>
    <row r="260" spans="2:3" s="1" customFormat="1" x14ac:dyDescent="0.25">
      <c r="B260" s="50"/>
      <c r="C260" s="50"/>
    </row>
    <row r="261" spans="2:3" s="1" customFormat="1" x14ac:dyDescent="0.25">
      <c r="B261" s="50"/>
      <c r="C261" s="50"/>
    </row>
    <row r="262" spans="2:3" s="1" customFormat="1" x14ac:dyDescent="0.25">
      <c r="B262" s="50"/>
      <c r="C262" s="50"/>
    </row>
    <row r="263" spans="2:3" s="1" customFormat="1" x14ac:dyDescent="0.25">
      <c r="B263" s="50"/>
      <c r="C263" s="50"/>
    </row>
    <row r="264" spans="2:3" s="1" customFormat="1" x14ac:dyDescent="0.25">
      <c r="B264" s="50"/>
      <c r="C264" s="50"/>
    </row>
    <row r="265" spans="2:3" s="1" customFormat="1" x14ac:dyDescent="0.25">
      <c r="B265" s="50"/>
      <c r="C265" s="50"/>
    </row>
    <row r="266" spans="2:3" s="1" customFormat="1" x14ac:dyDescent="0.25">
      <c r="B266" s="50"/>
      <c r="C266" s="50"/>
    </row>
    <row r="267" spans="2:3" s="1" customFormat="1" x14ac:dyDescent="0.25">
      <c r="B267" s="50"/>
      <c r="C267" s="50"/>
    </row>
    <row r="268" spans="2:3" s="1" customFormat="1" x14ac:dyDescent="0.25">
      <c r="B268" s="50"/>
      <c r="C268" s="50"/>
    </row>
    <row r="269" spans="2:3" s="1" customFormat="1" x14ac:dyDescent="0.25">
      <c r="B269" s="50"/>
      <c r="C269" s="50"/>
    </row>
    <row r="270" spans="2:3" s="1" customFormat="1" x14ac:dyDescent="0.25">
      <c r="B270" s="50"/>
      <c r="C270" s="50"/>
    </row>
    <row r="271" spans="2:3" s="1" customFormat="1" x14ac:dyDescent="0.25">
      <c r="B271" s="50"/>
      <c r="C271" s="50"/>
    </row>
    <row r="272" spans="2:3" s="1" customFormat="1" x14ac:dyDescent="0.25">
      <c r="B272" s="50"/>
      <c r="C272" s="50"/>
    </row>
    <row r="273" spans="2:3" s="1" customFormat="1" x14ac:dyDescent="0.25">
      <c r="B273" s="50"/>
      <c r="C273" s="50"/>
    </row>
    <row r="274" spans="2:3" s="1" customFormat="1" x14ac:dyDescent="0.25">
      <c r="B274" s="50"/>
      <c r="C274" s="50"/>
    </row>
    <row r="275" spans="2:3" s="1" customFormat="1" x14ac:dyDescent="0.25">
      <c r="B275" s="50"/>
      <c r="C275" s="50"/>
    </row>
    <row r="276" spans="2:3" s="1" customFormat="1" x14ac:dyDescent="0.25">
      <c r="B276" s="50"/>
      <c r="C276" s="50"/>
    </row>
    <row r="277" spans="2:3" s="1" customFormat="1" x14ac:dyDescent="0.25">
      <c r="B277" s="50"/>
      <c r="C277" s="50"/>
    </row>
    <row r="278" spans="2:3" s="1" customFormat="1" x14ac:dyDescent="0.25">
      <c r="B278" s="50"/>
      <c r="C278" s="50"/>
    </row>
    <row r="279" spans="2:3" s="1" customFormat="1" x14ac:dyDescent="0.25">
      <c r="B279" s="50"/>
      <c r="C279" s="50"/>
    </row>
    <row r="280" spans="2:3" s="1" customFormat="1" x14ac:dyDescent="0.25">
      <c r="B280" s="50"/>
      <c r="C280" s="50"/>
    </row>
    <row r="281" spans="2:3" s="1" customFormat="1" x14ac:dyDescent="0.25">
      <c r="B281" s="50"/>
      <c r="C281" s="50"/>
    </row>
    <row r="282" spans="2:3" s="1" customFormat="1" x14ac:dyDescent="0.25">
      <c r="B282" s="50"/>
      <c r="C282" s="50"/>
    </row>
    <row r="283" spans="2:3" s="1" customFormat="1" x14ac:dyDescent="0.25">
      <c r="B283" s="50"/>
      <c r="C283" s="50"/>
    </row>
    <row r="284" spans="2:3" s="1" customFormat="1" x14ac:dyDescent="0.25">
      <c r="B284" s="50"/>
      <c r="C284" s="50"/>
    </row>
    <row r="285" spans="2:3" s="1" customFormat="1" x14ac:dyDescent="0.25">
      <c r="B285" s="50"/>
      <c r="C285" s="50"/>
    </row>
    <row r="286" spans="2:3" s="1" customFormat="1" x14ac:dyDescent="0.25">
      <c r="B286" s="50"/>
      <c r="C286" s="50"/>
    </row>
    <row r="287" spans="2:3" s="1" customFormat="1" x14ac:dyDescent="0.25">
      <c r="B287" s="50"/>
      <c r="C287" s="50"/>
    </row>
    <row r="288" spans="2:3" s="1" customFormat="1" x14ac:dyDescent="0.25">
      <c r="B288" s="50"/>
      <c r="C288" s="50"/>
    </row>
    <row r="289" spans="2:3" s="1" customFormat="1" x14ac:dyDescent="0.25">
      <c r="B289" s="50"/>
      <c r="C289" s="50"/>
    </row>
    <row r="290" spans="2:3" s="1" customFormat="1" x14ac:dyDescent="0.25">
      <c r="B290" s="50"/>
      <c r="C290" s="50"/>
    </row>
    <row r="291" spans="2:3" s="1" customFormat="1" x14ac:dyDescent="0.25">
      <c r="B291" s="50"/>
      <c r="C291" s="50"/>
    </row>
    <row r="292" spans="2:3" s="1" customFormat="1" x14ac:dyDescent="0.25">
      <c r="B292" s="50"/>
      <c r="C292" s="50"/>
    </row>
    <row r="293" spans="2:3" s="1" customFormat="1" x14ac:dyDescent="0.25">
      <c r="B293" s="50"/>
      <c r="C293" s="50"/>
    </row>
    <row r="294" spans="2:3" s="1" customFormat="1" x14ac:dyDescent="0.25">
      <c r="B294" s="50"/>
      <c r="C294" s="50"/>
    </row>
    <row r="295" spans="2:3" s="1" customFormat="1" x14ac:dyDescent="0.25">
      <c r="B295" s="50"/>
      <c r="C295" s="50"/>
    </row>
    <row r="296" spans="2:3" s="1" customFormat="1" x14ac:dyDescent="0.25">
      <c r="B296" s="50"/>
      <c r="C296" s="50"/>
    </row>
    <row r="297" spans="2:3" s="1" customFormat="1" x14ac:dyDescent="0.25">
      <c r="B297" s="50"/>
      <c r="C297" s="50"/>
    </row>
    <row r="298" spans="2:3" s="1" customFormat="1" x14ac:dyDescent="0.25">
      <c r="B298" s="50"/>
      <c r="C298" s="50"/>
    </row>
    <row r="299" spans="2:3" s="1" customFormat="1" x14ac:dyDescent="0.25">
      <c r="B299" s="50"/>
      <c r="C299" s="50"/>
    </row>
    <row r="300" spans="2:3" s="1" customFormat="1" x14ac:dyDescent="0.25">
      <c r="B300" s="50"/>
      <c r="C300" s="50"/>
    </row>
    <row r="301" spans="2:3" s="1" customFormat="1" x14ac:dyDescent="0.25">
      <c r="B301" s="50"/>
      <c r="C301" s="50"/>
    </row>
    <row r="302" spans="2:3" s="1" customFormat="1" x14ac:dyDescent="0.25">
      <c r="B302" s="50"/>
      <c r="C302" s="50"/>
    </row>
    <row r="303" spans="2:3" s="1" customFormat="1" x14ac:dyDescent="0.25">
      <c r="B303" s="50"/>
      <c r="C303" s="50"/>
    </row>
    <row r="304" spans="2:3" s="1" customFormat="1" x14ac:dyDescent="0.25">
      <c r="B304" s="50"/>
      <c r="C304" s="50"/>
    </row>
    <row r="305" spans="2:3" s="1" customFormat="1" x14ac:dyDescent="0.25">
      <c r="B305" s="50"/>
      <c r="C305" s="50"/>
    </row>
    <row r="306" spans="2:3" s="1" customFormat="1" x14ac:dyDescent="0.25">
      <c r="B306" s="50"/>
      <c r="C306" s="50"/>
    </row>
    <row r="307" spans="2:3" s="1" customFormat="1" x14ac:dyDescent="0.25">
      <c r="B307" s="50"/>
      <c r="C307" s="50"/>
    </row>
    <row r="308" spans="2:3" s="1" customFormat="1" x14ac:dyDescent="0.25">
      <c r="B308" s="50"/>
      <c r="C308" s="50"/>
    </row>
    <row r="309" spans="2:3" s="1" customFormat="1" x14ac:dyDescent="0.25">
      <c r="B309" s="50"/>
      <c r="C309" s="50"/>
    </row>
    <row r="310" spans="2:3" s="1" customFormat="1" x14ac:dyDescent="0.25">
      <c r="B310" s="50"/>
      <c r="C310" s="50"/>
    </row>
    <row r="311" spans="2:3" s="1" customFormat="1" x14ac:dyDescent="0.25">
      <c r="B311" s="50"/>
      <c r="C311" s="50"/>
    </row>
    <row r="312" spans="2:3" s="1" customFormat="1" x14ac:dyDescent="0.25">
      <c r="B312" s="50"/>
      <c r="C312" s="50"/>
    </row>
    <row r="313" spans="2:3" s="1" customFormat="1" x14ac:dyDescent="0.25">
      <c r="B313" s="50"/>
      <c r="C313" s="50"/>
    </row>
    <row r="314" spans="2:3" s="1" customFormat="1" x14ac:dyDescent="0.25">
      <c r="B314" s="50"/>
      <c r="C314" s="50"/>
    </row>
    <row r="315" spans="2:3" s="1" customFormat="1" x14ac:dyDescent="0.25">
      <c r="B315" s="50"/>
      <c r="C315" s="50"/>
    </row>
    <row r="316" spans="2:3" s="1" customFormat="1" x14ac:dyDescent="0.25">
      <c r="B316" s="50"/>
      <c r="C316" s="50"/>
    </row>
    <row r="317" spans="2:3" s="1" customFormat="1" x14ac:dyDescent="0.25">
      <c r="B317" s="50"/>
      <c r="C317" s="50"/>
    </row>
    <row r="318" spans="2:3" s="1" customFormat="1" x14ac:dyDescent="0.25">
      <c r="B318" s="50"/>
      <c r="C318" s="50"/>
    </row>
    <row r="319" spans="2:3" s="1" customFormat="1" x14ac:dyDescent="0.25">
      <c r="B319" s="50"/>
      <c r="C319" s="50"/>
    </row>
    <row r="320" spans="2:3" s="1" customFormat="1" x14ac:dyDescent="0.25">
      <c r="B320" s="50"/>
      <c r="C320" s="50"/>
    </row>
    <row r="321" spans="2:3" s="1" customFormat="1" x14ac:dyDescent="0.25">
      <c r="B321" s="50"/>
      <c r="C321" s="50"/>
    </row>
    <row r="322" spans="2:3" s="1" customFormat="1" x14ac:dyDescent="0.25">
      <c r="B322" s="50"/>
      <c r="C322" s="50"/>
    </row>
    <row r="323" spans="2:3" s="1" customFormat="1" x14ac:dyDescent="0.25">
      <c r="B323" s="50"/>
      <c r="C323" s="50"/>
    </row>
    <row r="324" spans="2:3" s="1" customFormat="1" x14ac:dyDescent="0.25">
      <c r="B324" s="50"/>
      <c r="C324" s="50"/>
    </row>
    <row r="325" spans="2:3" s="1" customFormat="1" x14ac:dyDescent="0.25">
      <c r="B325" s="50"/>
      <c r="C325" s="50"/>
    </row>
    <row r="326" spans="2:3" s="1" customFormat="1" x14ac:dyDescent="0.25">
      <c r="B326" s="50"/>
      <c r="C326" s="50"/>
    </row>
    <row r="327" spans="2:3" s="1" customFormat="1" x14ac:dyDescent="0.25">
      <c r="B327" s="50"/>
      <c r="C327" s="50"/>
    </row>
    <row r="328" spans="2:3" s="1" customFormat="1" x14ac:dyDescent="0.25">
      <c r="B328" s="50"/>
      <c r="C328" s="50"/>
    </row>
    <row r="329" spans="2:3" s="1" customFormat="1" x14ac:dyDescent="0.25">
      <c r="B329" s="50"/>
      <c r="C329" s="50"/>
    </row>
    <row r="330" spans="2:3" s="1" customFormat="1" x14ac:dyDescent="0.25">
      <c r="B330" s="50"/>
      <c r="C330" s="50"/>
    </row>
    <row r="331" spans="2:3" s="1" customFormat="1" x14ac:dyDescent="0.25">
      <c r="B331" s="50"/>
      <c r="C331" s="50"/>
    </row>
    <row r="332" spans="2:3" s="1" customFormat="1" x14ac:dyDescent="0.25">
      <c r="B332" s="50"/>
      <c r="C332" s="50"/>
    </row>
    <row r="333" spans="2:3" s="1" customFormat="1" x14ac:dyDescent="0.25">
      <c r="B333" s="50"/>
      <c r="C333" s="50"/>
    </row>
    <row r="334" spans="2:3" s="1" customFormat="1" x14ac:dyDescent="0.25">
      <c r="B334" s="50"/>
      <c r="C334" s="50"/>
    </row>
    <row r="335" spans="2:3" s="1" customFormat="1" x14ac:dyDescent="0.25">
      <c r="B335" s="50"/>
      <c r="C335" s="50"/>
    </row>
    <row r="336" spans="2:3" s="1" customFormat="1" x14ac:dyDescent="0.25">
      <c r="B336" s="50"/>
      <c r="C336" s="50"/>
    </row>
    <row r="337" spans="2:3" s="1" customFormat="1" x14ac:dyDescent="0.25">
      <c r="B337" s="50"/>
      <c r="C337" s="50"/>
    </row>
    <row r="338" spans="2:3" s="1" customFormat="1" x14ac:dyDescent="0.25">
      <c r="B338" s="50"/>
      <c r="C338" s="50"/>
    </row>
    <row r="339" spans="2:3" s="1" customFormat="1" x14ac:dyDescent="0.25">
      <c r="B339" s="50"/>
      <c r="C339" s="50"/>
    </row>
    <row r="340" spans="2:3" s="1" customFormat="1" x14ac:dyDescent="0.25">
      <c r="B340" s="50"/>
      <c r="C340" s="50"/>
    </row>
    <row r="341" spans="2:3" s="1" customFormat="1" x14ac:dyDescent="0.25">
      <c r="B341" s="50"/>
      <c r="C341" s="50"/>
    </row>
    <row r="342" spans="2:3" s="1" customFormat="1" x14ac:dyDescent="0.25">
      <c r="B342" s="50"/>
      <c r="C342" s="50"/>
    </row>
    <row r="343" spans="2:3" s="1" customFormat="1" x14ac:dyDescent="0.25">
      <c r="B343" s="50"/>
      <c r="C343" s="50"/>
    </row>
    <row r="344" spans="2:3" s="1" customFormat="1" x14ac:dyDescent="0.25">
      <c r="B344" s="50"/>
      <c r="C344" s="50"/>
    </row>
    <row r="345" spans="2:3" s="1" customFormat="1" x14ac:dyDescent="0.25">
      <c r="B345" s="50"/>
      <c r="C345" s="50"/>
    </row>
    <row r="346" spans="2:3" s="1" customFormat="1" x14ac:dyDescent="0.25">
      <c r="B346" s="50"/>
      <c r="C346" s="50"/>
    </row>
    <row r="347" spans="2:3" s="1" customFormat="1" x14ac:dyDescent="0.25">
      <c r="B347" s="50"/>
      <c r="C347" s="50"/>
    </row>
    <row r="348" spans="2:3" s="1" customFormat="1" x14ac:dyDescent="0.25">
      <c r="B348" s="50"/>
      <c r="C348" s="50"/>
    </row>
    <row r="349" spans="2:3" s="1" customFormat="1" x14ac:dyDescent="0.25">
      <c r="B349" s="50"/>
      <c r="C349" s="50"/>
    </row>
    <row r="350" spans="2:3" s="1" customFormat="1" x14ac:dyDescent="0.25">
      <c r="B350" s="50"/>
      <c r="C350" s="50"/>
    </row>
    <row r="351" spans="2:3" s="1" customFormat="1" x14ac:dyDescent="0.25">
      <c r="B351" s="50"/>
      <c r="C351" s="50"/>
    </row>
    <row r="352" spans="2:3" s="1" customFormat="1" x14ac:dyDescent="0.25">
      <c r="B352" s="50"/>
      <c r="C352" s="50"/>
    </row>
    <row r="353" spans="1:17" s="1" customFormat="1" x14ac:dyDescent="0.25">
      <c r="B353" s="50"/>
      <c r="C353" s="50"/>
    </row>
    <row r="354" spans="1:17" s="1" customFormat="1" x14ac:dyDescent="0.25">
      <c r="B354" s="50"/>
      <c r="C354" s="50"/>
    </row>
    <row r="355" spans="1:17" s="1" customFormat="1" x14ac:dyDescent="0.25">
      <c r="B355" s="50"/>
      <c r="C355" s="50"/>
    </row>
    <row r="356" spans="1:17" s="1" customFormat="1" x14ac:dyDescent="0.25">
      <c r="B356" s="50"/>
      <c r="C356" s="50"/>
    </row>
    <row r="357" spans="1:17" s="1" customFormat="1" x14ac:dyDescent="0.25">
      <c r="B357" s="50"/>
      <c r="C357" s="50"/>
    </row>
    <row r="358" spans="1:17" s="1" customFormat="1" x14ac:dyDescent="0.25">
      <c r="B358" s="50"/>
      <c r="C358" s="50"/>
    </row>
    <row r="359" spans="1:17" s="1" customFormat="1" x14ac:dyDescent="0.25">
      <c r="B359" s="50"/>
      <c r="C359" s="50"/>
    </row>
    <row r="360" spans="1:17" s="1" customFormat="1" x14ac:dyDescent="0.25">
      <c r="B360" s="50"/>
      <c r="C360" s="50"/>
    </row>
    <row r="361" spans="1:17" s="1" customFormat="1" x14ac:dyDescent="0.25">
      <c r="B361" s="50"/>
      <c r="C361" s="50"/>
    </row>
    <row r="362" spans="1:17" s="1" customFormat="1" x14ac:dyDescent="0.25">
      <c r="B362" s="50"/>
      <c r="C362" s="50"/>
    </row>
    <row r="363" spans="1:17" s="1" customFormat="1" x14ac:dyDescent="0.25">
      <c r="B363" s="50"/>
      <c r="C363" s="50"/>
    </row>
    <row r="364" spans="1:17" x14ac:dyDescent="0.25">
      <c r="A364" s="1"/>
      <c r="B364" s="50"/>
      <c r="C364" s="50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"/>
      <c r="B365" s="50"/>
      <c r="C365" s="50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"/>
      <c r="B366" s="50"/>
      <c r="C366" s="50"/>
      <c r="D366" s="1"/>
      <c r="E366" s="1"/>
      <c r="F366" s="1"/>
      <c r="G366" s="1"/>
      <c r="N366" s="1"/>
      <c r="O366" s="1"/>
      <c r="P366" s="1"/>
      <c r="Q366" s="1"/>
    </row>
    <row r="367" spans="1:17" x14ac:dyDescent="0.25">
      <c r="A367" s="1"/>
    </row>
  </sheetData>
  <autoFilter ref="A8:Q34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30">
    <mergeCell ref="A32:N32"/>
    <mergeCell ref="A7:Q7"/>
    <mergeCell ref="A8:A9"/>
    <mergeCell ref="B8:B9"/>
    <mergeCell ref="D8:D9"/>
    <mergeCell ref="E8:E9"/>
    <mergeCell ref="F8:J8"/>
    <mergeCell ref="K8:M8"/>
    <mergeCell ref="N8:Q8"/>
    <mergeCell ref="A34:S34"/>
    <mergeCell ref="C8:C9"/>
    <mergeCell ref="CD5:CS5"/>
    <mergeCell ref="CT5:DI5"/>
    <mergeCell ref="IH5:IW5"/>
    <mergeCell ref="EP5:FE5"/>
    <mergeCell ref="FF5:FU5"/>
    <mergeCell ref="FV5:GK5"/>
    <mergeCell ref="GL5:HA5"/>
    <mergeCell ref="HB5:HQ5"/>
    <mergeCell ref="HR5:IG5"/>
    <mergeCell ref="DZ5:EO5"/>
    <mergeCell ref="DJ5:DY5"/>
    <mergeCell ref="AH5:AW5"/>
    <mergeCell ref="AX5:BM5"/>
    <mergeCell ref="BN5:CC5"/>
    <mergeCell ref="A1:Q1"/>
    <mergeCell ref="A2:N2"/>
    <mergeCell ref="A4:Q4"/>
    <mergeCell ref="A5:Q5"/>
    <mergeCell ref="R5:AG5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Пшеница аукцион</vt:lpstr>
      <vt:lpstr>'Пшеница аукцион'!Область_печати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Юрист</cp:lastModifiedBy>
  <cp:lastPrinted>2026-06-04T08:11:44Z</cp:lastPrinted>
  <dcterms:created xsi:type="dcterms:W3CDTF">2018-08-30T12:56:55Z</dcterms:created>
  <dcterms:modified xsi:type="dcterms:W3CDTF">2026-06-22T10:10:05Z</dcterms:modified>
</cp:coreProperties>
</file>