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зз-0422+зз-0455_противопожарка_ОКБ_общий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ОНМЦ!$A$5:$L$15</definedName>
    <definedName name="_xlnm.Print_Area" localSheetId="0">ОНМЦ!$A$1:$L$19</definedName>
  </definedNames>
  <calcPr calcId="162913"/>
</workbook>
</file>

<file path=xl/calcChain.xml><?xml version="1.0" encoding="utf-8"?>
<calcChain xmlns="http://schemas.openxmlformats.org/spreadsheetml/2006/main">
  <c r="H12" i="3" l="1"/>
  <c r="G12" i="3"/>
  <c r="F12" i="3"/>
  <c r="I12" i="3" s="1"/>
  <c r="L12" i="3" s="1"/>
  <c r="L15" i="3" s="1"/>
  <c r="H9" i="3" l="1"/>
  <c r="G9" i="3"/>
  <c r="F9" i="3"/>
  <c r="I9" i="3" s="1"/>
  <c r="L9" i="3" s="1"/>
  <c r="F6" i="3" l="1"/>
  <c r="H6" i="3" l="1"/>
  <c r="G6" i="3"/>
  <c r="I6" i="3" l="1"/>
  <c r="L6" i="3" s="1"/>
</calcChain>
</file>

<file path=xl/sharedStrings.xml><?xml version="1.0" encoding="utf-8"?>
<sst xmlns="http://schemas.openxmlformats.org/spreadsheetml/2006/main" count="40" uniqueCount="30">
  <si>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</si>
  <si>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</si>
  <si>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</si>
  <si>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</si>
  <si>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</si>
  <si>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</si>
  <si>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</si>
  <si>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</si>
  <si>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</si>
  <si>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</si>
  <si>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</si>
  <si>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</si>
  <si>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</si>
  <si>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</si>
  <si>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</si>
  <si>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</si>
  <si>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</si>
  <si>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</si>
  <si>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</si>
  <si>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</si>
  <si>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</si>
  <si>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</si>
  <si>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</si>
  <si>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</si>
  <si>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</si>
  <si>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</si>
  <si>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Поставка извещателей и аккумуляторов для систем обеспечения пожарной безопасности</t>
  </si>
  <si>
    <t>Аккумулятор 
Delta DT 1240</t>
  </si>
  <si>
    <t>Извещатель дымовой пожарный ДИП-34А-03 (ИП 212-34А-03)</t>
  </si>
  <si>
    <t>Извещатель пожарный дымовой оптико-электронный точечный ДИП-141М (ИП 212-141м)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</si>
</sst>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0.100000000000001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6">
        <v>1</v>
      </c>
      <c r="B6" s="16" t="s">
        <v>28</v>
      </c>
      <c r="C6" s="16" t="s">
        <v>8</v>
      </c>
      <c r="D6" s="1" t="s">
        <v>10</v>
      </c>
      <c r="E6" s="4">
        <v>2750</v>
      </c>
      <c r="F6" s="13">
        <f>MIN(E6:E8)</f>
        <v>2750</v>
      </c>
      <c r="G6" s="13">
        <f>ROUND(AVERAGE(E6:E8),2)</f>
        <v>3166.67</v>
      </c>
      <c r="H6" s="13">
        <f>ROUND(((STDEV(E6:E8))/(AVERAGE(E6:E8)))*100,2)</f>
        <v>20.12</v>
      </c>
      <c r="I6" s="13">
        <f>ROUND(F6,2)</f>
        <v>2750</v>
      </c>
      <c r="J6" s="13" t="s">
        <v>24</v>
      </c>
      <c r="K6" s="19">
        <v>20</v>
      </c>
      <c r="L6" s="13">
        <f>I6*K6</f>
        <v>55000</v>
      </c>
    </row>
    <row r="7" spans="1:12" ht="30" customHeight="1" x14ac:dyDescent="0.25">
      <c r="A7" s="17"/>
      <c r="B7" s="17"/>
      <c r="C7" s="17"/>
      <c r="D7" s="1" t="s">
        <v>11</v>
      </c>
      <c r="E7" s="4">
        <v>3900</v>
      </c>
      <c r="F7" s="14"/>
      <c r="G7" s="14"/>
      <c r="H7" s="14"/>
      <c r="I7" s="14"/>
      <c r="J7" s="14"/>
      <c r="K7" s="20"/>
      <c r="L7" s="14"/>
    </row>
    <row r="8" spans="1:12" ht="30" customHeight="1" x14ac:dyDescent="0.25">
      <c r="A8" s="18"/>
      <c r="B8" s="18"/>
      <c r="C8" s="18"/>
      <c r="D8" s="1" t="s">
        <v>25</v>
      </c>
      <c r="E8" s="4">
        <v>2850</v>
      </c>
      <c r="F8" s="15"/>
      <c r="G8" s="15"/>
      <c r="H8" s="15"/>
      <c r="I8" s="15"/>
      <c r="J8" s="15"/>
      <c r="K8" s="21"/>
      <c r="L8" s="15"/>
    </row>
    <row r="9" spans="1:12" ht="30" customHeight="1" x14ac:dyDescent="0.25">
      <c r="A9" s="16">
        <v>2</v>
      </c>
      <c r="B9" s="16" t="s">
        <v>27</v>
      </c>
      <c r="C9" s="16" t="s">
        <v>8</v>
      </c>
      <c r="D9" s="1" t="s">
        <v>10</v>
      </c>
      <c r="E9" s="4">
        <v>20120</v>
      </c>
      <c r="F9" s="13">
        <f>MIN(E9:E11)</f>
        <v>20120</v>
      </c>
      <c r="G9" s="13">
        <f>ROUND(AVERAGE(E9:E11),2)</f>
        <v>21040</v>
      </c>
      <c r="H9" s="13">
        <f>ROUND(((STDEV(E9:E11))/(AVERAGE(E9:E11)))*100,2)</f>
        <v>4.47</v>
      </c>
      <c r="I9" s="13">
        <f>ROUND(F9,2)</f>
        <v>20120</v>
      </c>
      <c r="J9" s="13" t="s">
        <v>24</v>
      </c>
      <c r="K9" s="19">
        <v>3</v>
      </c>
      <c r="L9" s="13">
        <f>I9*K9</f>
        <v>60360</v>
      </c>
    </row>
    <row r="10" spans="1:12" ht="30" customHeight="1" x14ac:dyDescent="0.25">
      <c r="A10" s="17"/>
      <c r="B10" s="17"/>
      <c r="C10" s="17"/>
      <c r="D10" s="1" t="s">
        <v>11</v>
      </c>
      <c r="E10" s="4">
        <v>22000</v>
      </c>
      <c r="F10" s="14"/>
      <c r="G10" s="14"/>
      <c r="H10" s="14"/>
      <c r="I10" s="14"/>
      <c r="J10" s="14"/>
      <c r="K10" s="20"/>
      <c r="L10" s="14"/>
    </row>
    <row r="11" spans="1:12" ht="30" customHeight="1" x14ac:dyDescent="0.25">
      <c r="A11" s="18"/>
      <c r="B11" s="18"/>
      <c r="C11" s="18"/>
      <c r="D11" s="1" t="s">
        <v>25</v>
      </c>
      <c r="E11" s="4">
        <v>21000</v>
      </c>
      <c r="F11" s="15"/>
      <c r="G11" s="15"/>
      <c r="H11" s="15"/>
      <c r="I11" s="15"/>
      <c r="J11" s="15"/>
      <c r="K11" s="21"/>
      <c r="L11" s="15"/>
    </row>
    <row r="12" spans="1:12" ht="30" customHeight="1" x14ac:dyDescent="0.25">
      <c r="A12" s="16">
        <v>3</v>
      </c>
      <c r="B12" s="16" t="s">
        <v>29</v>
      </c>
      <c r="C12" s="16" t="s">
        <v>8</v>
      </c>
      <c r="D12" s="1" t="s">
        <v>10</v>
      </c>
      <c r="E12" s="4">
        <v>830</v>
      </c>
      <c r="F12" s="13">
        <f>MIN(E12:E14)</f>
        <v>818</v>
      </c>
      <c r="G12" s="13">
        <f>ROUND(AVERAGE(E12:E14),2)</f>
        <v>822.67</v>
      </c>
      <c r="H12" s="13">
        <f>ROUND(((STDEV(E12:E14))/(AVERAGE(E12:E14)))*100,2)</f>
        <v>0.78</v>
      </c>
      <c r="I12" s="13">
        <f>ROUND(F12,2)</f>
        <v>818</v>
      </c>
      <c r="J12" s="13" t="s">
        <v>24</v>
      </c>
      <c r="K12" s="19">
        <v>20</v>
      </c>
      <c r="L12" s="13">
        <f>I12*K12</f>
        <v>16360</v>
      </c>
    </row>
    <row r="13" spans="1:12" ht="30" customHeight="1" x14ac:dyDescent="0.25">
      <c r="A13" s="17"/>
      <c r="B13" s="17"/>
      <c r="C13" s="17"/>
      <c r="D13" s="1" t="s">
        <v>11</v>
      </c>
      <c r="E13" s="4">
        <v>820</v>
      </c>
      <c r="F13" s="14"/>
      <c r="G13" s="14"/>
      <c r="H13" s="14"/>
      <c r="I13" s="14"/>
      <c r="J13" s="14"/>
      <c r="K13" s="20"/>
      <c r="L13" s="14"/>
    </row>
    <row r="14" spans="1:12" ht="30" customHeight="1" x14ac:dyDescent="0.25">
      <c r="A14" s="18"/>
      <c r="B14" s="18"/>
      <c r="C14" s="18"/>
      <c r="D14" s="1" t="s">
        <v>25</v>
      </c>
      <c r="E14" s="4">
        <v>818</v>
      </c>
      <c r="F14" s="15"/>
      <c r="G14" s="15"/>
      <c r="H14" s="15"/>
      <c r="I14" s="15"/>
      <c r="J14" s="15"/>
      <c r="K14" s="21"/>
      <c r="L14" s="15"/>
    </row>
    <row r="15" spans="1:12" ht="17.25" customHeight="1" x14ac:dyDescent="0.25">
      <c r="A15" s="27" t="s">
        <v>22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5">
        <f>SUM(L6:L14)</f>
        <v>131720</v>
      </c>
    </row>
    <row r="17" spans="1:5" x14ac:dyDescent="0.25">
      <c r="A17" s="6" t="s">
        <v>14</v>
      </c>
      <c r="B17" s="7"/>
      <c r="C17" s="7"/>
      <c r="D17" s="7"/>
      <c r="E17" s="7"/>
    </row>
    <row r="18" spans="1:5" x14ac:dyDescent="0.25">
      <c r="A18" s="8"/>
      <c r="B18" s="9" t="s">
        <v>19</v>
      </c>
      <c r="C18" s="9"/>
      <c r="D18" s="22" t="s">
        <v>15</v>
      </c>
      <c r="E18" s="23"/>
    </row>
    <row r="19" spans="1:5" x14ac:dyDescent="0.25">
      <c r="A19" s="8"/>
      <c r="B19" s="10" t="s">
        <v>16</v>
      </c>
      <c r="C19" s="10" t="s">
        <v>17</v>
      </c>
      <c r="D19" s="24" t="s">
        <v>18</v>
      </c>
      <c r="E19" s="25"/>
    </row>
  </sheetData>
  <mergeCells count="36">
    <mergeCell ref="H12:H14"/>
    <mergeCell ref="I12:I14"/>
    <mergeCell ref="J12:J14"/>
    <mergeCell ref="K12:K14"/>
    <mergeCell ref="L12:L14"/>
    <mergeCell ref="A12:A14"/>
    <mergeCell ref="B12:B14"/>
    <mergeCell ref="C12:C14"/>
    <mergeCell ref="F12:F14"/>
    <mergeCell ref="G12:G14"/>
    <mergeCell ref="D18:E18"/>
    <mergeCell ref="D19:E19"/>
    <mergeCell ref="A2:L2"/>
    <mergeCell ref="A15:K15"/>
    <mergeCell ref="A6:A8"/>
    <mergeCell ref="B6:B8"/>
    <mergeCell ref="C6:C8"/>
    <mergeCell ref="F6:F8"/>
    <mergeCell ref="G6:G8"/>
    <mergeCell ref="H6:H8"/>
    <mergeCell ref="I6:I8"/>
    <mergeCell ref="J6:J8"/>
    <mergeCell ref="K6:K8"/>
    <mergeCell ref="L6:L8"/>
    <mergeCell ref="A4:L4"/>
    <mergeCell ref="A3:L3"/>
    <mergeCell ref="A9:A11"/>
    <mergeCell ref="H9:H11"/>
    <mergeCell ref="I9:I11"/>
    <mergeCell ref="J9:J11"/>
    <mergeCell ref="K9:K11"/>
    <mergeCell ref="L9:L11"/>
    <mergeCell ref="B9:B11"/>
    <mergeCell ref="C9:C11"/>
    <mergeCell ref="F9:F11"/>
    <mergeCell ref="G9:G11"/>
  </mergeCells>
  <phoneticPr fontId="1" type="noConversion"/>
  <conditionalFormatting sqref="H6 H8">
    <cfRule type="cellIs" dxfId="5" priority="133" operator="greaterThan">
      <formula>33</formula>
    </cfRule>
  </conditionalFormatting>
  <conditionalFormatting sqref="H7">
    <cfRule type="cellIs" dxfId="4" priority="120" operator="greaterThan">
      <formula>33</formula>
    </cfRule>
  </conditionalFormatting>
  <conditionalFormatting sqref="H9 H11">
    <cfRule type="cellIs" dxfId="3" priority="72" operator="greaterThan">
      <formula>33</formula>
    </cfRule>
  </conditionalFormatting>
  <conditionalFormatting sqref="H10">
    <cfRule type="cellIs" dxfId="2" priority="71" operator="greaterThan">
      <formula>33</formula>
    </cfRule>
  </conditionalFormatting>
  <conditionalFormatting sqref="H12 H14">
    <cfRule type="cellIs" dxfId="1" priority="2" operator="greaterThan">
      <formula>33</formula>
    </cfRule>
  </conditionalFormatting>
  <conditionalFormatting sqref="H13">
    <cfRule type="cellIs" dxfId="0" priority="1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2026-08-06T13:11:24Z</dcterms:modified>
</cp:coreProperties>
</file>