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ОЦДИ" sheetId="4" r:id="rId1"/>
    <sheet name="Лист1" sheetId="5" r:id="rId2"/>
  </sheets>
  <definedNames>
    <definedName name="_xlnm._FilterDatabase" localSheetId="0" hidden="1">ОЦДИ!$A$1:$A$11708</definedName>
    <definedName name="_xlnm.Print_Area" localSheetId="0">ОЦДИ!$A$1:$K$13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4" l="1"/>
  <c r="I4" i="4"/>
  <c r="J4" i="4" l="1"/>
  <c r="J3" i="5" l="1"/>
  <c r="K4" i="4" l="1"/>
  <c r="K5" i="4" s="1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<sst xmlns="http://schemas.openxmlformats.org/spreadsheetml/2006/main" count="22" uniqueCount="22">
  <si>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</si>
  <si>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</si>
  <si>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</si>
  <si>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</si>
  <si>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</si>
  <si>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</si>
  <si>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</si>
  <si>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</si>
  <si>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</si>
  <si>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</si>
  <si>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</si>
  <si>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</si>
  <si>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</si>
  <si>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</si>
  <si>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</t>
  </si>
  <si>
    <t>Расчет стартовой цены методом сопоставимых рыночных цен (анализа рынка)
на поставку аккумуляторов для ГНСС аппаратуры</t>
  </si>
  <si>
    <t>Аккумуляторы электрические и их части</t>
  </si>
  <si>
    <r>
      <t>Коэффициент вариации по каждой позиции менее 33 %, совокупность цен принимается однородной.
Стартовая цена установлена в размере:</t>
    </r>
    <r>
      <rPr>
        <b/>
        <sz val="12"/>
        <rFont val="Times New Roman"/>
        <family val="1"/>
        <charset val="204"/>
      </rPr>
      <t xml:space="preserve"> 35 848 (Тридцать пять тысяч восемьсот сорок восемь) рублей 02 копейки</t>
    </r>
    <r>
      <rPr>
        <sz val="12"/>
        <rFont val="Times New Roman"/>
        <family val="1"/>
        <charset val="204"/>
      </rPr>
      <t xml:space="preserve"> включа</t>
    </r>
    <r>
      <rPr>
        <sz val="12"/>
        <color rgb="FF0D0D0D"/>
        <rFont val="Times New Roman"/>
        <family val="1"/>
        <charset val="204"/>
      </rPr>
      <t>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</si>
  <si>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Источник информации №1: Интернет магазин</t>
  </si>
  <si>
    <t>Источник информации №2: Интернет магазин</t>
  </si>
  <si>
    <t>Источник информации №3: Интернет магазин</t>
  </si>
  <si>
    <t>Дата подготовки расчета стартовой цены: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</si>
</sst>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-;\-* #,##0.00_-;_-* &quot;-&quot;??_-;_-@_-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ED8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43" fontId="9" fillId="2" borderId="0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3" fontId="15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4" fontId="17" fillId="3" borderId="1" xfId="1" applyNumberFormat="1" applyFont="1" applyFill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 wrapText="1"/>
    </xf>
  </cellXfs>
  <cellStyles count="3">
    <cellStyle name="Nor}al" xfId="2"/>
    <cellStyle name="Обычный" xfId="0" builtinId="0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9FED8"/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08"/>
  <sheetViews>
    <sheetView showGridLines="0" tabSelected="1" zoomScale="90" zoomScaleNormal="90" workbookViewId="0">
      <pane ySplit="3" topLeftCell="A4" activePane="bottomLeft" state="frozen"/>
      <selection pane="bottomLeft" activeCell="U15" sqref="U15"/>
    </sheetView>
  </sheetViews>
  <sheetFormatPr defaultColWidth="8.7109375" defaultRowHeight="15"/>
  <cols>
    <col min="1" max="1" width="4.42578125" style="1" customWidth="1"/>
    <col min="2" max="2" width="43.5703125" style="2" customWidth="1"/>
    <col min="3" max="3" width="8.5703125" style="1" bestFit="1" customWidth="1"/>
    <col min="4" max="4" width="9.140625" style="1" bestFit="1" customWidth="1"/>
    <col min="5" max="7" width="15.42578125" style="3" customWidth="1"/>
    <col min="8" max="8" width="17.5703125" style="38" customWidth="1"/>
    <col min="9" max="9" width="13.5703125" style="5" customWidth="1"/>
    <col min="10" max="10" width="12.7109375" style="1" customWidth="1"/>
    <col min="11" max="11" width="14.85546875" style="1" customWidth="1"/>
    <col min="12" max="16384" width="8.7109375" style="1"/>
  </cols>
  <sheetData>
    <row r="1" spans="1:12" ht="39.75" customHeight="1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6"/>
    </row>
    <row r="2" spans="1:12" s="17" customFormat="1" ht="70.5" customHeight="1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25"/>
    </row>
    <row r="3" spans="1:12" ht="68.25" customHeight="1" thickBot="1">
      <c r="A3" s="30" t="s">
        <v>2</v>
      </c>
      <c r="B3" s="30" t="s">
        <v>4</v>
      </c>
      <c r="C3" s="30" t="s">
        <v>0</v>
      </c>
      <c r="D3" s="30" t="s">
        <v>5</v>
      </c>
      <c r="E3" s="33" t="s">
        <v>7</v>
      </c>
      <c r="F3" s="33" t="s">
        <v>9</v>
      </c>
      <c r="G3" s="33" t="s">
        <v>10</v>
      </c>
      <c r="H3" s="32" t="s">
        <v>6</v>
      </c>
      <c r="I3" s="29" t="s">
        <v>11</v>
      </c>
      <c r="J3" s="30" t="s">
        <v>8</v>
      </c>
      <c r="K3" s="31" t="s">
        <v>1</v>
      </c>
      <c r="L3" s="6"/>
    </row>
    <row r="4" spans="1:12" ht="16.5" thickBot="1">
      <c r="A4" s="19">
        <v>1</v>
      </c>
      <c r="B4" s="20" t="s">
        <v>16</v>
      </c>
      <c r="C4" s="21" t="s">
        <v>14</v>
      </c>
      <c r="D4" s="22">
        <v>6</v>
      </c>
      <c r="E4" s="16">
        <v>5924</v>
      </c>
      <c r="F4" s="16">
        <v>6000</v>
      </c>
      <c r="G4" s="16">
        <v>6000</v>
      </c>
      <c r="H4" s="35">
        <f>ROUND(AVERAGE(E4:G4),2)</f>
        <v>5974.67</v>
      </c>
      <c r="I4" s="34">
        <f>STDEV(E4:G4)</f>
        <v>43.878620458411554</v>
      </c>
      <c r="J4" s="23">
        <f>I4/H4*100</f>
        <v>0.73441077847666159</v>
      </c>
      <c r="K4" s="26">
        <f>H4*D4</f>
        <v>35848.020000000004</v>
      </c>
      <c r="L4" s="6"/>
    </row>
    <row r="5" spans="1:12" ht="24.75" customHeight="1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24">
        <f>SUM(K4:K4)</f>
        <v>35848.020000000004</v>
      </c>
      <c r="L5" s="6"/>
    </row>
    <row r="6" spans="1:12" ht="63" customHeight="1">
      <c r="A6" s="44" t="s">
        <v>17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6"/>
    </row>
    <row r="7" spans="1:12" ht="41.25" customHeight="1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6"/>
    </row>
    <row r="8" spans="1:12" ht="18.75">
      <c r="A8" s="27" t="s">
        <v>13</v>
      </c>
      <c r="B8" s="15"/>
      <c r="C8" s="8"/>
      <c r="D8" s="8"/>
      <c r="E8" s="9"/>
      <c r="F8" s="9"/>
      <c r="G8" s="9"/>
      <c r="H8" s="36"/>
      <c r="I8" s="10"/>
      <c r="J8" s="10"/>
      <c r="K8" s="10"/>
      <c r="L8" s="6"/>
    </row>
    <row r="9" spans="1:12" ht="15.75">
      <c r="A9" s="27" t="s">
        <v>18</v>
      </c>
      <c r="B9" s="27"/>
      <c r="C9" s="8"/>
      <c r="D9" s="8"/>
      <c r="E9" s="9"/>
      <c r="F9" s="9"/>
      <c r="G9" s="9"/>
      <c r="H9" s="36"/>
      <c r="I9" s="11"/>
      <c r="J9" s="12"/>
      <c r="K9" s="12"/>
      <c r="L9" s="6"/>
    </row>
    <row r="10" spans="1:12" ht="15.75">
      <c r="A10" s="27" t="s">
        <v>19</v>
      </c>
      <c r="B10" s="27"/>
      <c r="C10" s="7"/>
      <c r="D10" s="7"/>
      <c r="E10" s="14"/>
      <c r="F10" s="14"/>
      <c r="G10" s="14"/>
      <c r="H10" s="37"/>
      <c r="I10" s="28"/>
      <c r="J10" s="28"/>
      <c r="K10" s="12"/>
      <c r="L10" s="6"/>
    </row>
    <row r="11" spans="1:12" ht="15.75">
      <c r="A11" s="27" t="s">
        <v>20</v>
      </c>
      <c r="B11" s="27"/>
      <c r="C11" s="7"/>
      <c r="D11" s="7"/>
      <c r="E11" s="14"/>
      <c r="F11" s="8"/>
      <c r="G11" s="14"/>
      <c r="H11" s="37"/>
      <c r="I11" s="28"/>
      <c r="J11" s="28"/>
      <c r="K11" s="12"/>
      <c r="L11" s="6"/>
    </row>
    <row r="12" spans="1:12" ht="15.75">
      <c r="A12" s="7"/>
      <c r="B12" s="15"/>
      <c r="C12" s="7"/>
      <c r="D12" s="7"/>
      <c r="E12" s="14"/>
      <c r="F12" s="8"/>
      <c r="G12" s="14"/>
      <c r="H12" s="37"/>
      <c r="I12" s="28"/>
      <c r="J12" s="28"/>
      <c r="K12" s="12"/>
      <c r="L12" s="6"/>
    </row>
    <row r="13" spans="1:12" ht="15.75">
      <c r="A13" s="7"/>
      <c r="B13" s="13"/>
      <c r="C13" s="8"/>
      <c r="D13" s="18"/>
      <c r="E13" s="18"/>
      <c r="F13" s="41"/>
      <c r="G13" s="41"/>
      <c r="H13" s="41"/>
      <c r="I13" s="42"/>
      <c r="J13" s="42"/>
      <c r="K13" s="12"/>
      <c r="L13" s="6"/>
    </row>
    <row r="14" spans="1:12">
      <c r="I14" s="4"/>
    </row>
    <row r="15" spans="1:12">
      <c r="I15" s="4"/>
    </row>
    <row r="16" spans="1:12">
      <c r="I16" s="4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</sheetData>
  <autoFilter ref="A1:A11708"/>
  <mergeCells count="7">
    <mergeCell ref="A1:K1"/>
    <mergeCell ref="A5:J5"/>
    <mergeCell ref="F13:H13"/>
    <mergeCell ref="I13:J13"/>
    <mergeCell ref="A7:K7"/>
    <mergeCell ref="A6:K6"/>
    <mergeCell ref="A2:K2"/>
  </mergeCells>
  <conditionalFormatting sqref="J4">
    <cfRule type="cellIs" dxfId="1" priority="1" operator="lessThan">
      <formula>33</formula>
    </cfRule>
    <cfRule type="cellIs" dxfId="0" priority="2" operator="greaterThan">
      <formula>33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J4"/>
  <sheetViews>
    <sheetView zoomScale="160" zoomScaleNormal="160" workbookViewId="0">
      <selection activeCell="H5" sqref="H5"/>
    </sheetView>
  </sheetViews>
  <sheetFormatPr defaultRowHeight="15"/>
  <sheetData>
    <row r="2" spans="8:10">
      <c r="H2">
        <v>538689.64</v>
      </c>
    </row>
    <row r="3" spans="8:10">
      <c r="H3">
        <v>570429.06999999995</v>
      </c>
      <c r="J3">
        <f>(H2+H3+H4)/3</f>
        <v>599372.91</v>
      </c>
    </row>
    <row r="4" spans="8:10">
      <c r="H4">
        <v>689000.02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ОЦДИ</vt:lpstr>
      <vt:lpstr>Лист1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2026-09-01T06:06:54Z</dcterms:modified>
</cp:coreProperties>
</file>