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<sst xmlns="http://schemas.openxmlformats.org/spreadsheetml/2006/main" count="43" uniqueCount="32">
  <si>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РАСЧЕТ СТАРТОВОЙ (МАКСИМАЛЬНОЙ) ЦЕНЫ КОНТРАКТА НА ЕАТ "БЕРЕЗКА"</t>
  </si>
  <si>
    <r>
      <rPr>
        <b/>
        <sz val="14"/>
        <color theme="1"/>
        <rFont val="Times New Roman"/>
        <charset val="204"/>
      </rPr>
      <t xml:space="preserve">Предмет контракта: </t>
    </r>
    <r>
      <rPr>
        <u/>
        <sz val="14"/>
        <color theme="1"/>
        <rFont val="Times New Roman"/>
        <charset val="204"/>
      </rPr>
      <t>Поставка хлебобулочных изделий для организации школьного питания (сентябрь - декабрь 2026 года)</t>
    </r>
  </si>
  <si>
    <t>Заказчик: МБОУ СОШ с. Тополево им. Героя Советского Союза полковника милиции Грищенко П.Я.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</si>
  <si>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</si>
  <si>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</si>
  <si>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</si>
  <si>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</si>
  <si>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</si>
  <si>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</si>
  <si>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"Первый хлебозавод", руб.</t>
  </si>
  <si>
    <t>Цена единицы товара, указанная в источнике № 2.
Реквизиты источника: ООО "Хабаровский хлебозавод № 1", руб.</t>
  </si>
  <si>
    <t>Цена единицы товара, указанная в источнике № 3.
Реквизиты источника: ООО "Добрынь",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</si>
  <si>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</si>
  <si>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</si>
  <si>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</si>
  <si>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</si>
  <si>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Хлеб пшеничный 1с 1/500 в упаковке</t>
  </si>
  <si>
    <t>В соответствии с ТЧ</t>
  </si>
  <si>
    <t>кг</t>
  </si>
  <si>
    <t>Хлеб йодированный 1/500в упаковке</t>
  </si>
  <si>
    <t>Хлеб пшенично-ржаной 1/500 в упаковке</t>
  </si>
  <si>
    <t>Булочка «Майская» 1/100 в упаковке</t>
  </si>
  <si>
    <t>шт</t>
  </si>
  <si>
    <t>Булочка « К чаю» 1/60 в упаковке</t>
  </si>
  <si>
    <t>Булочка «Снежинка» 1/60 в упаковке</t>
  </si>
  <si>
    <t>Рулет с изюмом 1/100 в упаковке</t>
  </si>
  <si>
    <t>ИТОГО:</t>
  </si>
  <si>
    <t xml:space="preserve"> </t>
  </si>
  <si>
    <t xml:space="preserve">Дата подготовки обоснования стартовой (максимальной) цены: 27.07.2026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</si>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</sst>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5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 shrinkToFi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18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3" applyNumberFormat="1" applyFont="1" applyFill="1" applyBorder="1" applyAlignment="1">
      <alignment horizontal="center" vertical="center" wrapText="1"/>
    </xf>
    <xf numFmtId="180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12" fillId="2" borderId="2" xfId="0" applyFont="1" applyFill="1" applyBorder="1" applyAlignment="1">
      <alignment horizontal="right" vertical="center" wrapText="1" shrinkToFit="1"/>
    </xf>
    <xf numFmtId="0" fontId="12" fillId="2" borderId="3" xfId="0" applyFont="1" applyFill="1" applyBorder="1" applyAlignment="1">
      <alignment horizontal="right" vertical="center" wrapText="1" shrinkToFit="1"/>
    </xf>
    <xf numFmtId="0" fontId="12" fillId="2" borderId="4" xfId="0" applyFont="1" applyFill="1" applyBorder="1" applyAlignment="1">
      <alignment horizontal="right" vertical="center" wrapText="1" shrinkToFit="1"/>
    </xf>
    <xf numFmtId="181" fontId="1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zoomScale="70" zoomScaleNormal="70" topLeftCell="A7" workbookViewId="0">
      <selection activeCell="G21" sqref="G21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2.8518518518519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5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9">
        <v>1300</v>
      </c>
      <c r="F8" s="20">
        <v>156</v>
      </c>
      <c r="G8" s="20">
        <v>132</v>
      </c>
      <c r="H8" s="20">
        <v>140</v>
      </c>
      <c r="I8" s="21">
        <f t="shared" ref="I8:I14" si="0">ROUNDDOWN(AVERAGE(F8:H8),2)</f>
        <v>142.66</v>
      </c>
      <c r="J8" s="22">
        <f t="shared" ref="J8:J14" si="1">STDEV(F8:H8)</f>
        <v>12.22</v>
      </c>
      <c r="K8" s="23">
        <f t="shared" ref="K8:K14" si="2">J8/I8</f>
        <v>0.0857</v>
      </c>
      <c r="L8" s="21">
        <f t="shared" ref="L8:L14" si="3">I8*E8</f>
        <v>185458</v>
      </c>
      <c r="M8" s="16"/>
      <c r="N8" s="16"/>
      <c r="O8" s="16"/>
      <c r="P8" s="16"/>
    </row>
    <row r="9" s="1" customFormat="1" ht="16" customHeight="1" spans="1:16">
      <c r="A9" s="17">
        <v>2</v>
      </c>
      <c r="B9" s="18" t="s">
        <v>19</v>
      </c>
      <c r="C9" s="19" t="s">
        <v>17</v>
      </c>
      <c r="D9" s="19" t="s">
        <v>18</v>
      </c>
      <c r="E9" s="19">
        <v>600</v>
      </c>
      <c r="F9" s="20">
        <v>152</v>
      </c>
      <c r="G9" s="20">
        <v>132</v>
      </c>
      <c r="H9" s="20">
        <v>148</v>
      </c>
      <c r="I9" s="21">
        <f t="shared" si="0"/>
        <v>144</v>
      </c>
      <c r="J9" s="22">
        <f t="shared" si="1"/>
        <v>10.58</v>
      </c>
      <c r="K9" s="23">
        <f t="shared" si="2"/>
        <v>0.0735</v>
      </c>
      <c r="L9" s="21">
        <f t="shared" si="3"/>
        <v>86400</v>
      </c>
      <c r="M9" s="16"/>
      <c r="N9" s="16"/>
      <c r="O9" s="16"/>
      <c r="P9" s="16"/>
    </row>
    <row r="10" s="1" customFormat="1" ht="15" customHeight="1" spans="1:16">
      <c r="A10" s="17">
        <v>3</v>
      </c>
      <c r="B10" s="18" t="s">
        <v>20</v>
      </c>
      <c r="C10" s="19" t="s">
        <v>17</v>
      </c>
      <c r="D10" s="17" t="s">
        <v>18</v>
      </c>
      <c r="E10" s="17">
        <v>775</v>
      </c>
      <c r="F10" s="24">
        <v>150</v>
      </c>
      <c r="G10" s="24">
        <v>134</v>
      </c>
      <c r="H10" s="24">
        <v>142</v>
      </c>
      <c r="I10" s="21">
        <f t="shared" si="0"/>
        <v>142</v>
      </c>
      <c r="J10" s="22">
        <f t="shared" si="1"/>
        <v>8</v>
      </c>
      <c r="K10" s="23">
        <f t="shared" si="2"/>
        <v>0.0563</v>
      </c>
      <c r="L10" s="21">
        <f t="shared" si="3"/>
        <v>110050</v>
      </c>
      <c r="M10" s="16"/>
      <c r="N10" s="16"/>
      <c r="O10" s="16"/>
      <c r="P10" s="16"/>
    </row>
    <row r="11" s="1" customFormat="1" ht="15" customHeight="1" spans="1:16">
      <c r="A11" s="17">
        <v>4</v>
      </c>
      <c r="B11" s="18" t="s">
        <v>21</v>
      </c>
      <c r="C11" s="19" t="s">
        <v>17</v>
      </c>
      <c r="D11" s="17" t="s">
        <v>22</v>
      </c>
      <c r="E11" s="17">
        <v>1150</v>
      </c>
      <c r="F11" s="24">
        <v>61</v>
      </c>
      <c r="G11" s="24">
        <v>55</v>
      </c>
      <c r="H11" s="24">
        <v>64</v>
      </c>
      <c r="I11" s="21">
        <f t="shared" si="0"/>
        <v>60</v>
      </c>
      <c r="J11" s="22">
        <f t="shared" si="1"/>
        <v>4.58</v>
      </c>
      <c r="K11" s="23">
        <f t="shared" si="2"/>
        <v>0.0763</v>
      </c>
      <c r="L11" s="21">
        <f t="shared" si="3"/>
        <v>69000</v>
      </c>
      <c r="M11" s="16"/>
      <c r="N11" s="16"/>
      <c r="O11" s="16"/>
      <c r="P11" s="16"/>
    </row>
    <row r="12" s="2" customFormat="1" ht="12" customHeight="1" spans="1:16">
      <c r="A12" s="17">
        <v>5</v>
      </c>
      <c r="B12" s="25" t="s">
        <v>23</v>
      </c>
      <c r="C12" s="19" t="s">
        <v>17</v>
      </c>
      <c r="D12" s="17" t="s">
        <v>22</v>
      </c>
      <c r="E12" s="17">
        <v>900</v>
      </c>
      <c r="F12" s="24">
        <v>66</v>
      </c>
      <c r="G12" s="24">
        <v>54</v>
      </c>
      <c r="H12" s="24">
        <v>66</v>
      </c>
      <c r="I12" s="21">
        <f t="shared" si="0"/>
        <v>62</v>
      </c>
      <c r="J12" s="22">
        <f t="shared" si="1"/>
        <v>6.93</v>
      </c>
      <c r="K12" s="23">
        <f t="shared" si="2"/>
        <v>0.1118</v>
      </c>
      <c r="L12" s="21">
        <f t="shared" si="3"/>
        <v>55800</v>
      </c>
      <c r="M12" s="7"/>
      <c r="N12" s="7"/>
      <c r="O12" s="7"/>
      <c r="P12" s="7"/>
    </row>
    <row r="13" s="2" customFormat="1" ht="12" customHeight="1" spans="1:16">
      <c r="A13" s="17">
        <v>6</v>
      </c>
      <c r="B13" s="25" t="s">
        <v>24</v>
      </c>
      <c r="C13" s="19" t="s">
        <v>17</v>
      </c>
      <c r="D13" s="17" t="s">
        <v>22</v>
      </c>
      <c r="E13" s="17">
        <v>900</v>
      </c>
      <c r="F13" s="24">
        <v>51</v>
      </c>
      <c r="G13" s="24">
        <v>43</v>
      </c>
      <c r="H13" s="24">
        <v>51</v>
      </c>
      <c r="I13" s="21">
        <f t="shared" si="0"/>
        <v>48.33</v>
      </c>
      <c r="J13" s="22">
        <f t="shared" si="1"/>
        <v>4.62</v>
      </c>
      <c r="K13" s="23">
        <f t="shared" si="2"/>
        <v>0.0956</v>
      </c>
      <c r="L13" s="21">
        <f t="shared" si="3"/>
        <v>43497</v>
      </c>
      <c r="M13" s="7"/>
      <c r="N13" s="7"/>
      <c r="O13" s="7"/>
      <c r="P13" s="7"/>
    </row>
    <row r="14" s="2" customFormat="1" ht="12" customHeight="1" spans="1:16">
      <c r="A14" s="17">
        <v>7</v>
      </c>
      <c r="B14" s="25" t="s">
        <v>25</v>
      </c>
      <c r="C14" s="19" t="s">
        <v>17</v>
      </c>
      <c r="D14" s="17" t="s">
        <v>22</v>
      </c>
      <c r="E14" s="17">
        <v>800</v>
      </c>
      <c r="F14" s="24">
        <v>66</v>
      </c>
      <c r="G14" s="24">
        <v>56</v>
      </c>
      <c r="H14" s="24">
        <v>63</v>
      </c>
      <c r="I14" s="21">
        <f t="shared" si="0"/>
        <v>61.66</v>
      </c>
      <c r="J14" s="22">
        <f t="shared" si="1"/>
        <v>5.13</v>
      </c>
      <c r="K14" s="23">
        <f t="shared" si="2"/>
        <v>0.0832</v>
      </c>
      <c r="L14" s="21">
        <f t="shared" si="3"/>
        <v>49328</v>
      </c>
      <c r="M14" s="7"/>
      <c r="N14" s="7"/>
      <c r="O14" s="7"/>
      <c r="P14" s="7"/>
    </row>
    <row r="15" s="2" customFormat="1" ht="30" customHeight="1" spans="1:16">
      <c r="A15" s="26" t="s">
        <v>26</v>
      </c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29">
        <f>SUM(L8:L14)</f>
        <v>599533</v>
      </c>
      <c r="M15" s="7"/>
      <c r="N15" s="7"/>
      <c r="O15" s="7"/>
      <c r="P15" s="7"/>
    </row>
    <row r="16" s="2" customFormat="1" ht="20" customHeight="1" spans="1:16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0" customHeight="1" spans="1:16">
      <c r="A17" s="30"/>
      <c r="B17" s="6" t="s">
        <v>27</v>
      </c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s="2" customFormat="1" ht="20" customHeight="1" spans="1:16">
      <c r="A18" s="30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</row>
    <row r="19" s="2" customFormat="1" ht="20" customHeight="1" spans="1:16">
      <c r="A19" s="30" t="s">
        <v>28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</row>
    <row r="20" s="2" customFormat="1" ht="53" customHeight="1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</row>
    <row r="21" s="2" customFormat="1" ht="21" customHeight="1" spans="1:16">
      <c r="A21" s="6" t="s">
        <v>29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7"/>
      <c r="N21" s="7"/>
      <c r="O21" s="7"/>
      <c r="P21" s="7"/>
    </row>
    <row r="22" ht="18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A23" s="6" t="s">
        <v>30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6"/>
      <c r="N23" s="6"/>
      <c r="O23" s="6"/>
      <c r="P23" s="6"/>
    </row>
    <row r="24" ht="18" spans="1:16">
      <c r="A24" s="6" t="s">
        <v>31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6"/>
      <c r="N24" s="6"/>
      <c r="O24" s="6"/>
      <c r="P24" s="6"/>
    </row>
    <row r="25" ht="18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  <c r="N25" s="6"/>
      <c r="O25" s="6"/>
      <c r="P25" s="6"/>
    </row>
    <row r="26" ht="18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  <c r="M26" s="6"/>
      <c r="N26" s="6"/>
      <c r="O26" s="6"/>
      <c r="P26" s="6"/>
    </row>
    <row r="27" ht="18" spans="1:16">
      <c r="M27" s="6"/>
      <c r="N27" s="6"/>
      <c r="O27" s="6"/>
      <c r="P27" s="6"/>
    </row>
  </sheetData>
  <mergeCells count="4">
    <mergeCell ref="A1:P1"/>
    <mergeCell ref="A3:P3"/>
    <mergeCell ref="A4:L4"/>
    <mergeCell ref="A15:K15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2026-07-28T02:11:43Z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DEBBD19CEBB84E609C10FB6F57B47191_13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