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7" l="1"/>
  <c r="J12" i="7"/>
  <c r="H12" i="7"/>
  <c r="I12" i="7" s="1"/>
  <c r="K11" i="7"/>
  <c r="J11" i="7"/>
  <c r="H11" i="7"/>
  <c r="I11" i="7" s="1"/>
  <c r="K10" i="7"/>
  <c r="J10" i="7"/>
  <c r="H10" i="7"/>
  <c r="I10" i="7" s="1"/>
  <c r="K9" i="7"/>
  <c r="J9" i="7"/>
  <c r="H9" i="7"/>
  <c r="I9" i="7" s="1"/>
  <c r="K8" i="7" l="1"/>
  <c r="J8" i="7"/>
  <c r="H8" i="7"/>
  <c r="I8" i="7" s="1"/>
  <c r="K7" i="7"/>
  <c r="J7" i="7"/>
  <c r="H7" i="7"/>
  <c r="I7" i="7" s="1"/>
  <c r="H13" i="7" l="1"/>
  <c r="I13" i="7" s="1"/>
  <c r="J13" i="7"/>
  <c r="K13" i="7"/>
  <c r="K14" i="7" l="1"/>
</calcChain>
</file>

<file path=xl/sharedStrings.xml><?xml version="1.0" encoding="utf-8"?>
<sst xmlns="http://schemas.openxmlformats.org/spreadsheetml/2006/main" count="31" uniqueCount="26">
  <si>
    <r>
      <rPr>
        <sz val="11"/>
        <color theme="1"/>
        <rFont val="Calibri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charset val="204"/>
        <scheme val="minor"/>
      </rPr>
      <t>не превышает 33%</t>
    </r>
    <r>
      <rPr>
        <sz val="11"/>
        <color theme="1"/>
        <rFont val="Calibri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</si>
  <si>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</si>
  <si>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</si>
  <si>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</si>
  <si>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</si>
  <si>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</si>
  <si>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</si>
  <si>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</si>
  <si>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</si>
  <si>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</si>
  <si>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</si>
  <si>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</si>
  <si>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</si>
  <si>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шт</t>
  </si>
  <si>
    <r>
      <t xml:space="preserve">Заказчиком направлен запрос о предоставлении ценовой информации </t>
    </r>
    <r>
      <rPr>
        <sz val="11"/>
        <color theme="1"/>
        <rFont val="Calibri"/>
        <charset val="204"/>
        <scheme val="minor"/>
      </rPr>
      <t>в результате которого  получены коммерческие предложения.                                                                                         Заказчик выполнил расчет начальной (максимальной) цены контракта (НМЦК) методом сопоставимых рыночных цен (анализа рынка).</t>
    </r>
  </si>
  <si>
    <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к проекту Договора</t>
    </r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</si>
  <si>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13.08.2026 года        
</t>
  </si>
  <si>
    <t>Обоснование начальной (максимальной) цены контракта на поставку: сантехнического оборудования и расходных материалов</t>
  </si>
  <si>
    <t>Смеситель для раковины (умывальника) однорычажный</t>
  </si>
  <si>
    <t>Смеситель для ванны с душем  однорычажныйСмеситель для ванны с душем  однорычажный</t>
  </si>
  <si>
    <t>Арматура сливного бачка                                 -Подводка: нижняя</t>
  </si>
  <si>
    <t xml:space="preserve">Арматура сливного бачка 
- Подводка: боковая
</t>
  </si>
  <si>
    <t xml:space="preserve">Подводка для воды ВР-НР 1/2” 600 мм
- Способ крепления -  гайка - штуцер 
</t>
  </si>
  <si>
    <t>компл.</t>
  </si>
  <si>
    <t>Кран шаровый
Краны (шаровые, конусные и цилиндрические)
Номинальное давление 40 бар
Номинальный диаметр (DN) 25</t>
  </si>
  <si>
    <t>Кран шаровый
Краны (шаровые, конусные и цилиндрические)
Номинальное давление 63 бар
Номинальный диаметр (DN)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</si>
</sst>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8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b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6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1" fillId="0" borderId="0"/>
    <xf numFmtId="165" fontId="13" fillId="0" borderId="0" applyFont="0" applyFill="0" applyBorder="0" applyAlignment="0" applyProtection="0"/>
  </cellStyleXfs>
  <cellXfs count="28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15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6"/>
  <sheetViews>
    <sheetView tabSelected="1" view="pageBreakPreview" topLeftCell="A12" zoomScale="110" zoomScaleNormal="85" zoomScaleSheetLayoutView="110" workbookViewId="0">
      <selection activeCell="D13" sqref="D13"/>
    </sheetView>
  </sheetViews>
  <sheetFormatPr defaultRowHeight="15"/>
  <cols>
    <col min="1" max="1" width="6.42578125" style="1" customWidth="1"/>
    <col min="2" max="2" width="39.855468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17.25" customHeight="1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4" customHeight="1">
      <c r="A3" s="24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2" ht="46.9" customHeight="1">
      <c r="A4" s="27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65.099999999999994" customHeight="1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7"/>
    </row>
    <row r="6" spans="1:12" ht="67.150000000000006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ht="53.25" customHeight="1">
      <c r="A7" s="11">
        <v>1</v>
      </c>
      <c r="B7" s="15" t="s">
        <v>18</v>
      </c>
      <c r="C7" s="14" t="s">
        <v>13</v>
      </c>
      <c r="D7" s="12">
        <v>20</v>
      </c>
      <c r="E7" s="13">
        <v>2990</v>
      </c>
      <c r="F7" s="13">
        <v>3270</v>
      </c>
      <c r="G7" s="13">
        <v>3300</v>
      </c>
      <c r="H7" s="6">
        <f t="shared" ref="H7:H12" si="0">(E7+F7+G7)/3</f>
        <v>3186.6666666666665</v>
      </c>
      <c r="I7" s="8">
        <f t="shared" ref="I7:I12" si="1">STDEV(E7:G7)/H7*100</f>
        <v>5.3654052733188955</v>
      </c>
      <c r="J7" s="13">
        <f t="shared" ref="J7:J12" si="2">E7</f>
        <v>2990</v>
      </c>
      <c r="K7" s="9">
        <f t="shared" ref="K7:K12" si="3">E7*D7</f>
        <v>59800</v>
      </c>
    </row>
    <row r="8" spans="1:12" ht="53.25" customHeight="1">
      <c r="A8" s="11">
        <v>2</v>
      </c>
      <c r="B8" s="15" t="s">
        <v>19</v>
      </c>
      <c r="C8" s="14" t="s">
        <v>13</v>
      </c>
      <c r="D8" s="12">
        <v>10</v>
      </c>
      <c r="E8" s="13">
        <v>3630</v>
      </c>
      <c r="F8" s="13">
        <v>3940</v>
      </c>
      <c r="G8" s="13">
        <v>3950</v>
      </c>
      <c r="H8" s="6">
        <f t="shared" si="0"/>
        <v>3840</v>
      </c>
      <c r="I8" s="8">
        <f t="shared" si="1"/>
        <v>4.7378659892344404</v>
      </c>
      <c r="J8" s="13">
        <f t="shared" si="2"/>
        <v>3630</v>
      </c>
      <c r="K8" s="9">
        <f t="shared" si="3"/>
        <v>36300</v>
      </c>
    </row>
    <row r="9" spans="1:12" ht="53.25" customHeight="1">
      <c r="A9" s="11">
        <v>3</v>
      </c>
      <c r="B9" s="15" t="s">
        <v>20</v>
      </c>
      <c r="C9" s="14" t="s">
        <v>13</v>
      </c>
      <c r="D9" s="12">
        <v>15</v>
      </c>
      <c r="E9" s="13">
        <v>780</v>
      </c>
      <c r="F9" s="13">
        <v>850</v>
      </c>
      <c r="G9" s="13">
        <v>840</v>
      </c>
      <c r="H9" s="6">
        <f t="shared" si="0"/>
        <v>823.33333333333337</v>
      </c>
      <c r="I9" s="8">
        <f t="shared" si="1"/>
        <v>4.5983063528747152</v>
      </c>
      <c r="J9" s="13">
        <f t="shared" si="2"/>
        <v>780</v>
      </c>
      <c r="K9" s="9">
        <f t="shared" si="3"/>
        <v>11700</v>
      </c>
    </row>
    <row r="10" spans="1:12" ht="53.25" customHeight="1">
      <c r="A10" s="11">
        <v>4</v>
      </c>
      <c r="B10" s="15" t="s">
        <v>21</v>
      </c>
      <c r="C10" s="14" t="s">
        <v>13</v>
      </c>
      <c r="D10" s="12">
        <v>15</v>
      </c>
      <c r="E10" s="13">
        <v>780</v>
      </c>
      <c r="F10" s="13">
        <v>850</v>
      </c>
      <c r="G10" s="13">
        <v>840</v>
      </c>
      <c r="H10" s="6">
        <f t="shared" si="0"/>
        <v>823.33333333333337</v>
      </c>
      <c r="I10" s="8">
        <f t="shared" si="1"/>
        <v>4.5983063528747152</v>
      </c>
      <c r="J10" s="13">
        <f t="shared" si="2"/>
        <v>780</v>
      </c>
      <c r="K10" s="9">
        <f t="shared" si="3"/>
        <v>11700</v>
      </c>
    </row>
    <row r="11" spans="1:12" ht="53.25" customHeight="1">
      <c r="A11" s="11">
        <v>5</v>
      </c>
      <c r="B11" s="15" t="s">
        <v>22</v>
      </c>
      <c r="C11" s="14" t="s">
        <v>23</v>
      </c>
      <c r="D11" s="12">
        <v>20</v>
      </c>
      <c r="E11" s="13">
        <v>290</v>
      </c>
      <c r="F11" s="13">
        <v>350</v>
      </c>
      <c r="G11" s="13">
        <v>320</v>
      </c>
      <c r="H11" s="6">
        <f t="shared" si="0"/>
        <v>320</v>
      </c>
      <c r="I11" s="8">
        <f t="shared" si="1"/>
        <v>9.375</v>
      </c>
      <c r="J11" s="13">
        <f t="shared" si="2"/>
        <v>290</v>
      </c>
      <c r="K11" s="9">
        <f t="shared" si="3"/>
        <v>5800</v>
      </c>
    </row>
    <row r="12" spans="1:12" ht="76.5" customHeight="1">
      <c r="A12" s="11">
        <v>6</v>
      </c>
      <c r="B12" s="15" t="s">
        <v>25</v>
      </c>
      <c r="C12" s="14" t="s">
        <v>13</v>
      </c>
      <c r="D12" s="12">
        <v>20</v>
      </c>
      <c r="E12" s="13">
        <v>390</v>
      </c>
      <c r="F12" s="13">
        <v>470</v>
      </c>
      <c r="G12" s="13">
        <v>450</v>
      </c>
      <c r="H12" s="6">
        <f t="shared" si="0"/>
        <v>436.66666666666669</v>
      </c>
      <c r="I12" s="8">
        <f t="shared" si="1"/>
        <v>9.5343480891578594</v>
      </c>
      <c r="J12" s="13">
        <f t="shared" si="2"/>
        <v>390</v>
      </c>
      <c r="K12" s="9">
        <f t="shared" si="3"/>
        <v>7800</v>
      </c>
    </row>
    <row r="13" spans="1:12" ht="78.75" customHeight="1">
      <c r="A13" s="11">
        <v>7</v>
      </c>
      <c r="B13" s="15" t="s">
        <v>24</v>
      </c>
      <c r="C13" s="14" t="s">
        <v>13</v>
      </c>
      <c r="D13" s="12">
        <v>10</v>
      </c>
      <c r="E13" s="13">
        <v>1350</v>
      </c>
      <c r="F13" s="13">
        <v>1210</v>
      </c>
      <c r="G13" s="13">
        <v>1150</v>
      </c>
      <c r="H13" s="6">
        <f t="shared" ref="H13" si="4">(E13+F13+G13)/3</f>
        <v>1236.6666666666667</v>
      </c>
      <c r="I13" s="8">
        <f t="shared" ref="I13" si="5">STDEV(E13:G13)/H13*100</f>
        <v>8.2990858858979255</v>
      </c>
      <c r="J13" s="13">
        <f t="shared" ref="J13" si="6">E13</f>
        <v>1350</v>
      </c>
      <c r="K13" s="9">
        <f t="shared" ref="K13" si="7">E13*D13</f>
        <v>13500</v>
      </c>
    </row>
    <row r="14" spans="1:12" s="1" customFormat="1" ht="23.25" customHeight="1">
      <c r="B14" s="17" t="s">
        <v>12</v>
      </c>
      <c r="C14" s="17"/>
      <c r="D14" s="17"/>
      <c r="E14" s="17"/>
      <c r="F14" s="17"/>
      <c r="G14" s="17"/>
      <c r="H14" s="17"/>
      <c r="I14" s="17"/>
      <c r="J14" s="18"/>
      <c r="K14" s="16">
        <f>SUM(K7:K13)</f>
        <v>146600</v>
      </c>
    </row>
    <row r="15" spans="1:12" ht="23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0"/>
    </row>
    <row r="16" spans="1:12" ht="118.15" customHeight="1">
      <c r="A16" s="19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</sheetData>
  <mergeCells count="8">
    <mergeCell ref="B14:J14"/>
    <mergeCell ref="A15:J15"/>
    <mergeCell ref="A16:K16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0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2026-09-01T08:09:34Z</cp:lastPrinted>
  <dcterms:created xsi:type="dcterms:W3CDTF">2013-12-17T05:16:00Z</dcterms:created>
  <dcterms:modified xsi:type="dcterms:W3CDTF">2026-09-01T08:10:33Z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