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общая" sheetId="1" state="visible" r:id="rId1"/>
  </sheets>
  <calcPr/>
</workbook>
</file>

<file path=xl/sharedStrings.xml><?xml version="1.0" encoding="utf-8"?>
<sst xmlns="http://schemas.openxmlformats.org/spreadsheetml/2006/main" count="32" uniqueCount="32">
  <si>
    <t xml:space="preserve">Приложение  1</t>
  </si>
  <si>
    <t xml:space="preserve">Обоснование начальной (максимальной) цены контракта</t>
  </si>
  <si>
    <t xml:space="preserve">1. В соответствии с требованиями статьи 22 Федерального закона от 05.04.2013 г. № 44-ФЗ "О контрактной системе в сфере закупок товаров, работ, услуг для обеспечения государственных и муниципальных нужд" начальная (максимальная) цена государственного контракта определена методом сопоставимых рыночных цен (анализа рынка);</t>
  </si>
  <si>
    <t xml:space="preserve">2. Расчет НМЦК произведен по формуле: НМЦКрын = </t>
  </si>
  <si>
    <t xml:space="preserve">где:
 НМЦКрын  - начальная (максимальная) цена контракта, определяемая методом сопоставимых рыночных цен (анализ рынка);
 V – количество (объем) закупаемого товара (работы, услуги);
 n – количество значений, используемых в расчете;
 i – номер источника ценовой информации;
 Цi – цена единицы товара, работы, услуги, предоставленная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Методических рекомендаций.
3. Результаты проведенных расчетов приведены в таблице:
        </t>
  </si>
  <si>
    <t xml:space="preserve">№ п/п</t>
  </si>
  <si>
    <t xml:space="preserve">Наименование оборудования</t>
  </si>
  <si>
    <t xml:space="preserve">Ед. изм.</t>
  </si>
  <si>
    <t>Количество</t>
  </si>
  <si>
    <t xml:space="preserve">Цена за ед., руб. 
 (на основе коммерческих предложений)</t>
  </si>
  <si>
    <t xml:space="preserve">Расчетная формула</t>
  </si>
  <si>
    <t xml:space="preserve">Средняя цена, руб. </t>
  </si>
  <si>
    <t xml:space="preserve">Итоговая сумма в руб. </t>
  </si>
  <si>
    <t xml:space="preserve">Коэффициент вариации, в %</t>
  </si>
  <si>
    <t xml:space="preserve">Ценовое предложение № 1</t>
  </si>
  <si>
    <t xml:space="preserve">Ценовое предложение № 2</t>
  </si>
  <si>
    <t xml:space="preserve">Ценовое предложение № 3</t>
  </si>
  <si>
    <t xml:space="preserve">Картриджи для сетевого принтера</t>
  </si>
  <si>
    <t>шт.</t>
  </si>
  <si>
    <t>Сканер</t>
  </si>
  <si>
    <t>МФУ</t>
  </si>
  <si>
    <t xml:space="preserve">Автоматизированное рабочее место</t>
  </si>
  <si>
    <t xml:space="preserve">ИБП без батарей</t>
  </si>
  <si>
    <t>Принтер</t>
  </si>
  <si>
    <t>Тонер-картридж</t>
  </si>
  <si>
    <t>Клавиатура</t>
  </si>
  <si>
    <t xml:space="preserve">Мышь компьютерная</t>
  </si>
  <si>
    <t>Маршрутизатор</t>
  </si>
  <si>
    <t>СКС</t>
  </si>
  <si>
    <t>АТС</t>
  </si>
  <si>
    <t>Коммутатор</t>
  </si>
  <si>
    <t xml:space="preserve">                                                                                                                Общая сумма: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</si>
</sst>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&quot;р.&quot;_-;\-* #,##0.00&quot;р.&quot;_-;_-* &quot;-&quot;??&quot;р.&quot;_-;_-@_-"/>
  </numFmts>
  <fonts count="8">
    <font>
      <sz val="11.000000"/>
      <color theme="1"/>
      <name val="Calibri"/>
      <scheme val="minor"/>
    </font>
    <font>
      <sz val="10.000000"/>
      <name val="Helv"/>
    </font>
    <font>
      <sz val="10.000000"/>
      <name val="Arial Cyr"/>
    </font>
    <font>
      <sz val="11.000000"/>
      <color theme="1"/>
      <name val="Times New Roman"/>
    </font>
    <font>
      <b/>
      <sz val="11.000000"/>
      <color theme="1"/>
      <name val="Times New Roman"/>
    </font>
    <font>
      <sz val="10.000000"/>
      <name val="Times New Roman"/>
    </font>
    <font>
      <b/>
      <sz val="12.000000"/>
      <name val="Times New Roman"/>
    </font>
    <font>
      <b/>
      <sz val="10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65"/>
        <bgColor indexed="65"/>
      </patternFill>
    </fill>
    <fill>
      <patternFill patternType="solid">
        <fgColor theme="0" tint="0"/>
        <bgColor theme="0" tint="0"/>
      </patternFill>
    </fill>
  </fills>
  <borders count="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0" applyBorder="1"/>
  </cellStyleXfs>
  <cellXfs count="33">
    <xf fontId="0" fillId="0" borderId="0" numFmtId="0" xfId="0"/>
    <xf fontId="3" fillId="0" borderId="0" numFmtId="49" xfId="2" applyNumberFormat="1" applyFont="1" applyAlignment="1">
      <alignment horizontal="right" wrapText="1"/>
    </xf>
    <xf fontId="4" fillId="0" borderId="0" numFmtId="0" xfId="0" applyFont="1" applyAlignment="1">
      <alignment horizontal="center"/>
    </xf>
    <xf fontId="3" fillId="0" borderId="0" numFmtId="0" xfId="0" applyFont="1" applyAlignment="1">
      <alignment horizontal="left" vertical="center" wrapText="1"/>
    </xf>
    <xf fontId="3" fillId="0" borderId="0" numFmtId="0" xfId="0" applyFont="1" applyAlignment="1">
      <alignment horizontal="left" vertical="center"/>
    </xf>
    <xf fontId="3" fillId="0" borderId="1" numFmtId="0" xfId="0" applyFont="1" applyBorder="1" applyAlignment="1">
      <alignment horizontal="left" vertical="center" wrapText="1"/>
    </xf>
    <xf fontId="5" fillId="2" borderId="2" numFmtId="0" xfId="0" applyFont="1" applyFill="1" applyBorder="1" applyAlignment="1">
      <alignment horizontal="center" vertical="center" wrapText="1"/>
    </xf>
    <xf fontId="5" fillId="2" borderId="3" numFmtId="0" xfId="0" applyFont="1" applyFill="1" applyBorder="1" applyAlignment="1">
      <alignment horizontal="center" wrapText="1"/>
    </xf>
    <xf fontId="5" fillId="2" borderId="4" numFmtId="0" xfId="0" applyFont="1" applyFill="1" applyBorder="1" applyAlignment="1">
      <alignment horizontal="center" wrapText="1"/>
    </xf>
    <xf fontId="5" fillId="2" borderId="5" numFmtId="0" xfId="0" applyFont="1" applyFill="1" applyBorder="1" applyAlignment="1">
      <alignment horizontal="center" vertical="center" wrapText="1"/>
    </xf>
    <xf fontId="5" fillId="2" borderId="6" numFmtId="0" xfId="0" applyFont="1" applyFill="1" applyBorder="1" applyAlignment="1">
      <alignment horizontal="center" vertical="center" wrapText="1"/>
    </xf>
    <xf fontId="5" fillId="2" borderId="7" numFmtId="0" xfId="0" applyFont="1" applyFill="1" applyBorder="1" applyAlignment="1">
      <alignment horizontal="center" vertical="center" wrapText="1"/>
    </xf>
    <xf fontId="0" fillId="0" borderId="0" numFmtId="0" xfId="0"/>
    <xf fontId="5" fillId="0" borderId="8" numFmtId="0" xfId="0" applyFont="1" applyBorder="1" applyAlignment="1">
      <alignment horizontal="center" vertical="center" wrapText="1"/>
    </xf>
    <xf fontId="5" fillId="3" borderId="8" numFmtId="0" xfId="0" applyFont="1" applyFill="1" applyBorder="1" applyAlignment="1">
      <alignment horizontal="left" wrapText="1"/>
    </xf>
    <xf fontId="5" fillId="3" borderId="3" numFmtId="0" xfId="0" applyFont="1" applyFill="1" applyBorder="1" applyAlignment="1">
      <alignment horizontal="center" vertical="center" wrapText="1"/>
    </xf>
    <xf fontId="5" fillId="0" borderId="6" numFmtId="4" xfId="0" applyNumberFormat="1" applyFont="1" applyBorder="1" applyAlignment="1">
      <alignment horizontal="center" vertical="center" wrapText="1"/>
    </xf>
    <xf fontId="5" fillId="0" borderId="0" numFmtId="4" xfId="0" applyNumberFormat="1" applyFont="1" applyAlignment="1">
      <alignment horizontal="center" vertical="center" wrapText="1"/>
    </xf>
    <xf fontId="5" fillId="0" borderId="6" numFmtId="4" xfId="0" applyNumberFormat="1" applyFont="1" applyBorder="1" applyAlignment="1">
      <alignment horizontal="center" vertical="center"/>
    </xf>
    <xf fontId="5" fillId="0" borderId="0" numFmtId="4" xfId="0" applyNumberFormat="1" applyFont="1" applyAlignment="1">
      <alignment horizontal="center" vertical="center"/>
    </xf>
    <xf fontId="5" fillId="4" borderId="6" numFmtId="4" xfId="0" applyNumberFormat="1" applyFont="1" applyFill="1" applyBorder="1" applyAlignment="1">
      <alignment horizontal="center" vertical="center"/>
    </xf>
    <xf fontId="5" fillId="4" borderId="0" numFmtId="4" xfId="0" applyNumberFormat="1" applyFont="1" applyFill="1" applyAlignment="1">
      <alignment horizontal="center" vertical="center"/>
    </xf>
    <xf fontId="5" fillId="3" borderId="8" numFmtId="0" xfId="0" applyFont="1" applyFill="1" applyBorder="1" applyAlignment="1">
      <alignment horizontal="left" vertical="top" wrapText="1"/>
    </xf>
    <xf fontId="5" fillId="4" borderId="8" numFmtId="0" xfId="0" applyFont="1" applyFill="1" applyBorder="1" applyAlignment="1">
      <alignment horizontal="left" vertical="top" wrapText="1"/>
    </xf>
    <xf fontId="5" fillId="4" borderId="8" numFmtId="0" xfId="0" applyFont="1" applyFill="1" applyBorder="1" applyAlignment="1">
      <alignment horizontal="center" vertical="center" wrapText="1"/>
    </xf>
    <xf fontId="5" fillId="4" borderId="3" numFmtId="0" xfId="0" applyFont="1" applyFill="1" applyBorder="1" applyAlignment="1">
      <alignment horizontal="center" vertical="center" wrapText="1"/>
    </xf>
    <xf fontId="5" fillId="4" borderId="6" numFmtId="4" xfId="0" applyNumberFormat="1" applyFont="1" applyFill="1" applyBorder="1" applyAlignment="1">
      <alignment horizontal="center" vertical="center" wrapText="1"/>
    </xf>
    <xf fontId="5" fillId="4" borderId="0" numFmtId="4" xfId="0" applyNumberFormat="1" applyFont="1" applyFill="1" applyAlignment="1">
      <alignment horizontal="center" vertical="center" wrapText="1"/>
    </xf>
    <xf fontId="6" fillId="0" borderId="7" numFmtId="0" xfId="0" applyFont="1" applyBorder="1" applyAlignment="1">
      <alignment horizontal="right"/>
    </xf>
    <xf fontId="6" fillId="0" borderId="6" numFmtId="0" xfId="0" applyFont="1" applyBorder="1" applyAlignment="1">
      <alignment horizontal="right"/>
    </xf>
    <xf fontId="7" fillId="0" borderId="6" numFmtId="4" xfId="0" applyNumberFormat="1" applyFont="1" applyBorder="1" applyAlignment="1">
      <alignment horizontal="center" vertical="center"/>
    </xf>
    <xf fontId="3" fillId="0" borderId="0" numFmtId="0" xfId="0" applyFont="1"/>
    <xf fontId="0" fillId="0" borderId="0" numFmtId="4" xfId="0" applyNumberFormat="1" applyAlignment="1">
      <alignment horizontal="center" vertical="center"/>
    </xf>
  </cellXfs>
  <cellStyles count="5">
    <cellStyle name=" 1" xfId="1"/>
    <cellStyle name="Денежный" xfId="2" builtinId="4"/>
    <cellStyle name="Обычный" xfId="0" builtinId="0"/>
    <cellStyle name="Обычный 2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6</xdr:col>
      <xdr:colOff>152398</xdr:colOff>
      <xdr:row>3</xdr:row>
      <xdr:rowOff>19048</xdr:rowOff>
    </xdr:from>
    <xdr:ext cx="2838448" cy="332650"/>
    <xdr:sp>
      <xdr:nvSpPr>
        <xdr:cNvPr id="2038731851" name="TextBox 1"/>
        <xdr:cNvSpPr txBox="1"/>
      </xdr:nvSpPr>
      <xdr:spPr bwMode="auto">
        <a:xfrm>
          <a:off x="5353048" y="1352548"/>
          <a:ext cx="2838448" cy="332653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100" b="0" i="0" u="none" strike="noStrike" cap="none" spc="0">
              <a:ln>
                <a:noFill/>
              </a:ln>
              <a:solidFill>
                <a:sysClr val="windowText" lastClr="000000"/>
              </a:solidFill>
              <a:latin typeface="Calibri"/>
              <a:ea typeface="Arial"/>
              <a:cs typeface="Arial"/>
            </a:rPr>
            <a:t>K</a:t>
          </a:r>
          <a:r>
            <a:rPr lang="ru-RU" sz="1100" b="0" i="0" u="none" strike="noStrike" cap="none" spc="0">
              <a:ln>
                <a:noFill/>
              </a:ln>
              <a:solidFill>
                <a:sysClr val="windowText" lastClr="000000"/>
              </a:solidFill>
              <a:latin typeface="Calibri"/>
              <a:ea typeface="Arial"/>
              <a:cs typeface="Arial"/>
            </a:rPr>
            <a:t>инф*</a:t>
          </a:r>
          <a:r>
            <a:rPr lang="en-US" sz="1100" b="0" i="0" u="none" strike="noStrike" cap="none" spc="0">
              <a:ln>
                <a:noFill/>
              </a:ln>
              <a:solidFill>
                <a:sysClr val="windowText" lastClr="000000"/>
              </a:solidFill>
              <a:latin typeface="Calibri"/>
              <a:ea typeface="Arial"/>
              <a:cs typeface="Arial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f>
                      <m:fPr>
                        <m:ctrlPr>
                          <a:rPr lang="ru-RU" sz="1100" b="0" i="1" u="none" strike="noStrike" cap="none" spc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/>
                          <a:rPr lang="en-US" sz="1100" b="0" i="1" u="none" strike="noStrike" cap="none" spc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latin typeface="Cambria Math"/>
                            <a:ea typeface="Arial"/>
                            <a:cs typeface="Arial"/>
                          </a:rPr>
                          <m:t>𝑉</m:t>
                        </m:r>
                      </m:num>
                      <m:den>
                        <m:r>
                          <m:rPr/>
                          <a:rPr lang="en-US" sz="1100" b="0" i="1" u="none" strike="noStrike" cap="none" spc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latin typeface="Cambria Math"/>
                            <a:ea typeface="Arial"/>
                            <a:cs typeface="Arial"/>
                          </a:rPr>
                          <m:t>𝑛</m:t>
                        </m:r>
                      </m:den>
                    </m:f>
                    <m:r>
                      <m:rPr/>
                      <a:rPr lang="en-US" sz="1100" b="0" i="0" u="none" strike="noStrike" cap="none" spc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latin typeface="Cambria Math"/>
                        <a:ea typeface="Arial"/>
                        <a:cs typeface="Arial"/>
                      </a:rPr>
                      <m:t>∗</m:t>
                    </m:r>
                    <m:nary>
                      <m:naryPr>
                        <m:chr m:val="∑"/>
                        <m:grow m:val="off"/>
                        <m:ctrlPr>
                          <a:rPr lang="en-US" sz="1100" b="0" i="1" u="none" strike="noStrike" cap="none" spc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latin typeface="Cambria Math"/>
                            <a:ea typeface="+mn-ea"/>
                            <a:cs typeface="+mn-cs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100" b="0" i="1" u="none" strike="noStrike" cap="none" spc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latin typeface="Cambria Math"/>
                            <a:ea typeface="Arial"/>
                            <a:cs typeface="Arial"/>
                          </a:rPr>
                          <m:t>𝑖</m:t>
                        </m:r>
                        <m:r>
                          <m:rPr/>
                          <a:rPr lang="en-US" sz="1100" b="0" i="1" u="none" strike="noStrike" cap="none" spc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latin typeface="Cambria Math"/>
                            <a:ea typeface="Arial"/>
                            <a:cs typeface="Arial"/>
                          </a:rPr>
                          <m:t>=1</m:t>
                        </m:r>
                      </m:sub>
                      <m:sup>
                        <m:r>
                          <m:rPr/>
                          <a:rPr lang="en-US" sz="1100" b="0" i="1" u="none" strike="noStrike" cap="none" spc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latin typeface="Cambria Math"/>
                            <a:ea typeface="Arial"/>
                            <a:cs typeface="Arial"/>
                          </a:rPr>
                          <m:t>𝑛</m:t>
                        </m:r>
                      </m:sup>
                      <m:e>
                        <m:r>
                          <m:rPr/>
                          <a:rPr lang="ru-RU" sz="1100" b="0" i="1" u="none" strike="noStrike" cap="none" spc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latin typeface="Cambria Math"/>
                            <a:ea typeface="Arial"/>
                            <a:cs typeface="Arial"/>
                          </a:rPr>
                          <m:t>Ц</m:t>
                        </m:r>
                        <m:r>
                          <m:rPr/>
                          <a:rPr lang="en-US" sz="1100" b="0" i="1" u="none" strike="noStrike" cap="none" spc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latin typeface="Cambria Math"/>
                            <a:ea typeface="Arial"/>
                            <a:cs typeface="Arial"/>
                          </a:rPr>
                          <m:t>𝑖</m:t>
                        </m:r>
                      </m:e>
                    </m:nary>
                  </m:oMath>
                </m:oMathPara>
              </a14:m>
            </mc:Choice>
            <mc:Fallback/>
          </mc:AlternateContent>
          <a:endParaRPr lang="ru-RU" sz="1100" b="0" i="0" u="none" strike="noStrike" cap="none" spc="0">
            <a:ln>
              <a:noFill/>
            </a:ln>
            <a:solidFill>
              <a:sysClr val="windowText" lastClr="000000"/>
            </a:solidFill>
            <a:latin typeface="Calibri"/>
            <a:ea typeface="Arial"/>
            <a:cs typeface="Arial"/>
          </a:endParaRPr>
        </a:p>
      </xdr:txBody>
    </xdr:sp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J34" activeCellId="0" sqref="J34"/>
    </sheetView>
  </sheetViews>
  <sheetFormatPr defaultRowHeight="14.25"/>
  <cols>
    <col customWidth="1" min="1" max="1" width="5.42578125"/>
    <col customWidth="1" min="2" max="2" width="4"/>
    <col customWidth="1" min="3" max="3" width="35.42578125"/>
    <col bestFit="1" customWidth="1" min="4" max="4" width="4.42578125"/>
    <col customWidth="1" min="5" max="5" width="12"/>
    <col customWidth="1" min="6" max="6" width="16.140625"/>
    <col customWidth="1" min="7" max="7" width="15.42578125"/>
    <col customWidth="1" min="8" max="8" width="15"/>
    <col customWidth="1" min="9" max="9" width="29.85546875"/>
    <col customWidth="1" min="10" max="10" width="8.85546875"/>
    <col customWidth="1" min="11" max="11" width="11.140625"/>
    <col customWidth="1" min="12" max="12" width="13.5703125"/>
    <col customWidth="1" min="13" max="13" width="16.85546875"/>
  </cols>
  <sheetData>
    <row r="1" ht="15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</row>
    <row r="3" ht="33.75" customHeight="1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ht="27" customHeight="1">
      <c r="B4" s="4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ht="155.25" customHeight="1">
      <c r="B5" s="5" t="s">
        <v>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ht="25.5" customHeight="1">
      <c r="B6" s="6" t="s">
        <v>5</v>
      </c>
      <c r="C6" s="6" t="s">
        <v>6</v>
      </c>
      <c r="D6" s="6" t="s">
        <v>7</v>
      </c>
      <c r="E6" s="6" t="s">
        <v>8</v>
      </c>
      <c r="F6" s="7" t="s">
        <v>9</v>
      </c>
      <c r="G6" s="8"/>
      <c r="H6" s="8"/>
      <c r="I6" s="6" t="s">
        <v>10</v>
      </c>
      <c r="J6" s="6" t="s">
        <v>11</v>
      </c>
      <c r="K6" s="6" t="s">
        <v>12</v>
      </c>
      <c r="L6" s="6" t="s">
        <v>13</v>
      </c>
    </row>
    <row r="7" ht="36">
      <c r="B7" s="9"/>
      <c r="C7" s="9"/>
      <c r="D7" s="9"/>
      <c r="E7" s="9"/>
      <c r="F7" s="10" t="s">
        <v>14</v>
      </c>
      <c r="G7" s="10" t="s">
        <v>15</v>
      </c>
      <c r="H7" s="10" t="s">
        <v>16</v>
      </c>
      <c r="I7" s="11"/>
      <c r="J7" s="11"/>
      <c r="K7" s="11"/>
      <c r="L7" s="11"/>
    </row>
    <row r="8">
      <c r="A8" s="12"/>
      <c r="B8" s="13">
        <v>1</v>
      </c>
      <c r="C8" s="14" t="s">
        <v>17</v>
      </c>
      <c r="D8" s="13" t="s">
        <v>18</v>
      </c>
      <c r="E8" s="15">
        <v>95</v>
      </c>
      <c r="F8" s="16">
        <v>12</v>
      </c>
      <c r="G8" s="16">
        <v>8</v>
      </c>
      <c r="H8" s="17">
        <v>10</v>
      </c>
      <c r="I8" s="18" t="str">
        <f t="shared" ref="I8:I20" si="0">CONCATENATE("(",E8,"*",F8,"+",E8,"*",G8,"+",E8,"*",H8,")","/",3)</f>
        <v>(95*12+95*8+95*10)/3</v>
      </c>
      <c r="J8" s="19">
        <f t="shared" ref="J8:J20" si="1">ROUND(((F8+G8+H8)/3),2)</f>
        <v>10</v>
      </c>
      <c r="K8" s="20">
        <f t="shared" ref="K8:K20" si="2">E8*J8</f>
        <v>950</v>
      </c>
      <c r="L8" s="16">
        <f t="shared" ref="L8:L20" si="3">100*SQRT((((F8-J8)^2)+((G8-J8)^2)+((H8-J8)^2))/2)/J8</f>
        <v>20</v>
      </c>
    </row>
    <row r="9">
      <c r="A9" s="12"/>
      <c r="B9" s="13">
        <v>2</v>
      </c>
      <c r="C9" s="14" t="s">
        <v>19</v>
      </c>
      <c r="D9" s="13" t="s">
        <v>18</v>
      </c>
      <c r="E9" s="15">
        <v>5</v>
      </c>
      <c r="F9" s="16">
        <v>160</v>
      </c>
      <c r="G9" s="17">
        <v>140</v>
      </c>
      <c r="H9" s="16">
        <v>150</v>
      </c>
      <c r="I9" s="19" t="str">
        <f t="shared" si="0"/>
        <v>(5*160+5*140+5*150)/3</v>
      </c>
      <c r="J9" s="18">
        <f t="shared" si="1"/>
        <v>150</v>
      </c>
      <c r="K9" s="21">
        <f t="shared" si="2"/>
        <v>750</v>
      </c>
      <c r="L9" s="16">
        <f t="shared" si="3"/>
        <v>6.666666666666667</v>
      </c>
    </row>
    <row r="10" ht="24">
      <c r="A10" s="12"/>
      <c r="B10" s="13">
        <v>3</v>
      </c>
      <c r="C10" s="14" t="s">
        <v>20</v>
      </c>
      <c r="D10" s="13" t="s">
        <v>18</v>
      </c>
      <c r="E10" s="15">
        <v>1</v>
      </c>
      <c r="F10" s="16">
        <v>300</v>
      </c>
      <c r="G10" s="16">
        <v>320</v>
      </c>
      <c r="H10" s="17">
        <v>280</v>
      </c>
      <c r="I10" s="18" t="str">
        <f t="shared" si="0"/>
        <v>(1*300+1*320+1*280)/3</v>
      </c>
      <c r="J10" s="19">
        <f t="shared" si="1"/>
        <v>300</v>
      </c>
      <c r="K10" s="20">
        <f t="shared" si="2"/>
        <v>300</v>
      </c>
      <c r="L10" s="16">
        <f t="shared" si="3"/>
        <v>6.666666666666667</v>
      </c>
    </row>
    <row r="11">
      <c r="A11" s="12"/>
      <c r="B11" s="13">
        <v>4</v>
      </c>
      <c r="C11" s="22" t="s">
        <v>21</v>
      </c>
      <c r="D11" s="13" t="s">
        <v>18</v>
      </c>
      <c r="E11" s="15">
        <v>49</v>
      </c>
      <c r="F11" s="16">
        <v>55</v>
      </c>
      <c r="G11" s="17">
        <v>45</v>
      </c>
      <c r="H11" s="16">
        <v>50</v>
      </c>
      <c r="I11" s="19" t="str">
        <f t="shared" si="0"/>
        <v>(49*55+49*45+49*50)/3</v>
      </c>
      <c r="J11" s="18">
        <f t="shared" si="1"/>
        <v>50</v>
      </c>
      <c r="K11" s="21">
        <f t="shared" si="2"/>
        <v>2450</v>
      </c>
      <c r="L11" s="16">
        <f t="shared" si="3"/>
        <v>10</v>
      </c>
    </row>
    <row r="12" ht="24">
      <c r="A12" s="12"/>
      <c r="B12" s="13">
        <v>5</v>
      </c>
      <c r="C12" s="22" t="s">
        <v>22</v>
      </c>
      <c r="D12" s="13" t="s">
        <v>18</v>
      </c>
      <c r="E12" s="15">
        <v>6</v>
      </c>
      <c r="F12" s="16">
        <v>35</v>
      </c>
      <c r="G12" s="16">
        <v>45</v>
      </c>
      <c r="H12" s="17">
        <v>40</v>
      </c>
      <c r="I12" s="18" t="str">
        <f t="shared" si="0"/>
        <v>(6*35+6*45+6*40)/3</v>
      </c>
      <c r="J12" s="19">
        <f t="shared" si="1"/>
        <v>40</v>
      </c>
      <c r="K12" s="20">
        <f t="shared" si="2"/>
        <v>240</v>
      </c>
      <c r="L12" s="16">
        <f t="shared" si="3"/>
        <v>12.5</v>
      </c>
    </row>
    <row r="13">
      <c r="A13" s="12"/>
      <c r="B13" s="13">
        <v>6</v>
      </c>
      <c r="C13" s="22" t="s">
        <v>23</v>
      </c>
      <c r="D13" s="13" t="s">
        <v>18</v>
      </c>
      <c r="E13" s="15">
        <v>3</v>
      </c>
      <c r="F13" s="16">
        <v>90</v>
      </c>
      <c r="G13" s="17">
        <v>110</v>
      </c>
      <c r="H13" s="16">
        <v>100</v>
      </c>
      <c r="I13" s="19" t="str">
        <f t="shared" si="0"/>
        <v>(3*90+3*110+3*100)/3</v>
      </c>
      <c r="J13" s="18">
        <f t="shared" si="1"/>
        <v>100</v>
      </c>
      <c r="K13" s="21">
        <f t="shared" si="2"/>
        <v>300</v>
      </c>
      <c r="L13" s="16">
        <f t="shared" si="3"/>
        <v>10</v>
      </c>
    </row>
    <row r="14">
      <c r="A14" s="12"/>
      <c r="B14" s="13">
        <v>7</v>
      </c>
      <c r="C14" s="22" t="s">
        <v>24</v>
      </c>
      <c r="D14" s="13" t="s">
        <v>18</v>
      </c>
      <c r="E14" s="15">
        <v>300</v>
      </c>
      <c r="F14" s="16">
        <v>22</v>
      </c>
      <c r="G14" s="16">
        <v>18</v>
      </c>
      <c r="H14" s="17">
        <v>20</v>
      </c>
      <c r="I14" s="18" t="str">
        <f t="shared" si="0"/>
        <v>(300*22+300*18+300*20)/3</v>
      </c>
      <c r="J14" s="19">
        <f t="shared" si="1"/>
        <v>20</v>
      </c>
      <c r="K14" s="20">
        <f t="shared" si="2"/>
        <v>6000</v>
      </c>
      <c r="L14" s="16">
        <f t="shared" si="3"/>
        <v>10</v>
      </c>
    </row>
    <row r="15" ht="24">
      <c r="A15" s="12"/>
      <c r="B15" s="13">
        <v>8</v>
      </c>
      <c r="C15" s="22" t="s">
        <v>25</v>
      </c>
      <c r="D15" s="13" t="s">
        <v>18</v>
      </c>
      <c r="E15" s="15">
        <v>51</v>
      </c>
      <c r="F15" s="16">
        <v>9</v>
      </c>
      <c r="G15" s="17">
        <v>11</v>
      </c>
      <c r="H15" s="16">
        <v>10</v>
      </c>
      <c r="I15" s="19" t="str">
        <f t="shared" si="0"/>
        <v>(51*9+51*11+51*10)/3</v>
      </c>
      <c r="J15" s="18">
        <f t="shared" si="1"/>
        <v>10</v>
      </c>
      <c r="K15" s="21">
        <f t="shared" si="2"/>
        <v>510</v>
      </c>
      <c r="L15" s="16">
        <f t="shared" si="3"/>
        <v>10</v>
      </c>
    </row>
    <row r="16">
      <c r="A16" s="12"/>
      <c r="B16" s="13">
        <v>9</v>
      </c>
      <c r="C16" s="22" t="s">
        <v>26</v>
      </c>
      <c r="D16" s="13" t="s">
        <v>18</v>
      </c>
      <c r="E16" s="15">
        <v>50</v>
      </c>
      <c r="F16" s="16">
        <v>9</v>
      </c>
      <c r="G16" s="16">
        <v>11</v>
      </c>
      <c r="H16" s="17">
        <v>10</v>
      </c>
      <c r="I16" s="18" t="str">
        <f t="shared" si="0"/>
        <v>(50*9+50*11+50*10)/3</v>
      </c>
      <c r="J16" s="19">
        <f t="shared" si="1"/>
        <v>10</v>
      </c>
      <c r="K16" s="20">
        <f t="shared" si="2"/>
        <v>500</v>
      </c>
      <c r="L16" s="16">
        <f t="shared" si="3"/>
        <v>10</v>
      </c>
    </row>
    <row r="17">
      <c r="A17" s="12"/>
      <c r="B17" s="13">
        <v>10</v>
      </c>
      <c r="C17" s="23" t="s">
        <v>27</v>
      </c>
      <c r="D17" s="24" t="s">
        <v>18</v>
      </c>
      <c r="E17" s="25">
        <v>31</v>
      </c>
      <c r="F17" s="26">
        <v>45</v>
      </c>
      <c r="G17" s="27">
        <v>55</v>
      </c>
      <c r="H17" s="26">
        <v>50</v>
      </c>
      <c r="I17" s="19" t="str">
        <f t="shared" si="0"/>
        <v>(31*45+31*55+31*50)/3</v>
      </c>
      <c r="J17" s="18">
        <f t="shared" si="1"/>
        <v>50</v>
      </c>
      <c r="K17" s="21">
        <f t="shared" si="2"/>
        <v>1550</v>
      </c>
      <c r="L17" s="16">
        <f t="shared" si="3"/>
        <v>10</v>
      </c>
    </row>
    <row r="18" ht="24">
      <c r="A18" s="12"/>
      <c r="B18" s="13">
        <v>11</v>
      </c>
      <c r="C18" s="23" t="s">
        <v>28</v>
      </c>
      <c r="D18" s="24" t="s">
        <v>18</v>
      </c>
      <c r="E18" s="25">
        <v>1</v>
      </c>
      <c r="F18" s="26">
        <v>180</v>
      </c>
      <c r="G18" s="26">
        <v>220</v>
      </c>
      <c r="H18" s="26">
        <v>200</v>
      </c>
      <c r="I18" s="18" t="str">
        <f t="shared" si="0"/>
        <v>(1*180+1*220+1*200)/3</v>
      </c>
      <c r="J18" s="18">
        <f t="shared" si="1"/>
        <v>200</v>
      </c>
      <c r="K18" s="20">
        <f t="shared" si="2"/>
        <v>200</v>
      </c>
      <c r="L18" s="16">
        <f t="shared" si="3"/>
        <v>10</v>
      </c>
    </row>
    <row r="19" ht="24">
      <c r="B19" s="13">
        <v>12</v>
      </c>
      <c r="C19" s="23" t="s">
        <v>29</v>
      </c>
      <c r="D19" s="24" t="s">
        <v>18</v>
      </c>
      <c r="E19" s="25">
        <v>1</v>
      </c>
      <c r="F19" s="26">
        <v>160</v>
      </c>
      <c r="G19" s="26">
        <v>140</v>
      </c>
      <c r="H19" s="27">
        <v>150</v>
      </c>
      <c r="I19" s="18" t="str">
        <f t="shared" si="0"/>
        <v>(1*160+1*140+1*150)/3</v>
      </c>
      <c r="J19" s="19">
        <f t="shared" si="1"/>
        <v>150</v>
      </c>
      <c r="K19" s="20">
        <f t="shared" si="2"/>
        <v>150</v>
      </c>
      <c r="L19" s="16">
        <f t="shared" si="3"/>
        <v>6.666666666666667</v>
      </c>
    </row>
    <row r="20">
      <c r="A20" s="12"/>
      <c r="B20" s="13">
        <v>13</v>
      </c>
      <c r="C20" s="23" t="s">
        <v>30</v>
      </c>
      <c r="D20" s="24" t="s">
        <v>18</v>
      </c>
      <c r="E20" s="25">
        <v>4</v>
      </c>
      <c r="F20" s="26">
        <v>30</v>
      </c>
      <c r="G20" s="27">
        <v>25</v>
      </c>
      <c r="H20" s="26">
        <v>20</v>
      </c>
      <c r="I20" s="19" t="str">
        <f t="shared" si="0"/>
        <v>(4*30+4*25+4*20)/3</v>
      </c>
      <c r="J20" s="18">
        <f t="shared" si="1"/>
        <v>25</v>
      </c>
      <c r="K20" s="21">
        <f t="shared" si="2"/>
        <v>100</v>
      </c>
      <c r="L20" s="16">
        <f t="shared" si="3"/>
        <v>20</v>
      </c>
    </row>
    <row r="21" ht="15">
      <c r="B21" s="28" t="s">
        <v>31</v>
      </c>
      <c r="C21" s="28"/>
      <c r="D21" s="28"/>
      <c r="E21" s="28"/>
      <c r="F21" s="29"/>
      <c r="G21" s="29"/>
      <c r="H21" s="29"/>
      <c r="I21" s="29"/>
      <c r="J21" s="29"/>
      <c r="K21" s="30">
        <f>SUM(K8:K20)</f>
        <v>14000</v>
      </c>
    </row>
    <row r="22" ht="14.25" customHeight="1">
      <c r="B22" s="31"/>
      <c r="C22" s="31"/>
      <c r="F22" s="31"/>
      <c r="G22" s="31"/>
      <c r="H22" s="31"/>
      <c r="I22" s="31"/>
      <c r="J22" s="31"/>
    </row>
    <row r="23"/>
    <row r="24"/>
    <row r="25" ht="42.75"/>
    <row r="26">
      <c r="M26" s="32"/>
    </row>
    <row r="27"/>
    <row r="28"/>
    <row r="29"/>
    <row r="30"/>
    <row r="31">
      <c r="L31" s="32"/>
    </row>
  </sheetData>
  <mergeCells count="15">
    <mergeCell ref="B1:L1"/>
    <mergeCell ref="B2:K2"/>
    <mergeCell ref="B3:L3"/>
    <mergeCell ref="B4:L4"/>
    <mergeCell ref="B5:L5"/>
    <mergeCell ref="B6:B7"/>
    <mergeCell ref="C6:C7"/>
    <mergeCell ref="D6:D7"/>
    <mergeCell ref="E6:E7"/>
    <mergeCell ref="F6:H6"/>
    <mergeCell ref="I6:I7"/>
    <mergeCell ref="J6:J7"/>
    <mergeCell ref="K6:K7"/>
    <mergeCell ref="L6:L7"/>
    <mergeCell ref="B21:J21"/>
  </mergeCells>
  <printOptions headings="0" gridLines="0"/>
  <pageMargins left="0.39370078740157477" right="0.39370078740157477" top="0.39370078740157477" bottom="0.39370078740157477" header="0" footer="0"/>
  <pageSetup paperSize="9" scale="76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5</cp:revision>
  <dcterms:created xsi:type="dcterms:W3CDTF">2006-09-28T05:33:49Z</dcterms:created>
  <dcterms:modified xsi:type="dcterms:W3CDTF">2026-06-25T02:32:04Z</dcterms:modified>
</cp:coreProperties>
</file>