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\Desktop\"/>
    </mc:Choice>
  </mc:AlternateContent>
  <xr:revisionPtr revIDLastSave="0" documentId="13_ncr:1_{83201CB1-0ECD-4810-A8B4-BC2171F6B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K13" i="1" l="1"/>
  <c r="L13" i="1" s="1"/>
  <c r="I13" i="1"/>
  <c r="J13" i="1" s="1"/>
  <c r="K12" i="1"/>
  <c r="L12" i="1" s="1"/>
  <c r="I12" i="1"/>
  <c r="J12" i="1" s="1"/>
  <c r="I9" i="1"/>
  <c r="I8" i="1"/>
  <c r="K11" i="1"/>
  <c r="L11" i="1" s="1"/>
  <c r="I11" i="1"/>
  <c r="J11" i="1" s="1"/>
  <c r="L10" i="1"/>
  <c r="K10" i="1"/>
  <c r="I10" i="1"/>
  <c r="J10" i="1" s="1"/>
  <c r="K9" i="1" l="1"/>
  <c r="K14" i="1"/>
  <c r="K8" i="1"/>
  <c r="L14" i="1" l="1"/>
  <c r="I14" i="1"/>
  <c r="J14" i="1" s="1"/>
  <c r="L9" i="1" l="1"/>
  <c r="J9" i="1"/>
  <c r="L8" i="1"/>
  <c r="J8" i="1"/>
  <c r="L15" i="1" l="1"/>
</calcChain>
</file>

<file path=xl/sharedStrings.xml><?xml version="1.0" encoding="utf-8"?>
<sst xmlns="http://schemas.openxmlformats.org/spreadsheetml/2006/main" count="47" uniqueCount="42">
  <si>
    <t>Кол-во</t>
  </si>
  <si>
    <t>Всего сумма</t>
  </si>
  <si>
    <t>Итого</t>
  </si>
  <si>
    <t>ФКУЗ Санаторий им. С.М. Кирова ФСИН России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</si>
  <si>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</si>
  <si>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</si>
  <si>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</si>
  <si>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</si>
  <si>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</si>
  <si>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</si>
  <si>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</si>
  <si>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</si>
  <si>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</si>
  <si>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</si>
  <si>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</si>
  <si>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</si>
  <si>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</si>
  <si>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</si>
  <si>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Наименование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</si>
  <si>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</si>
  <si>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</si>
  <si>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Минимальная цена</t>
  </si>
  <si>
    <t>Расчет минимальной цены контракта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</si>
  <si>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</si>
  <si>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шт</t>
  </si>
  <si>
    <t>27.20.22.000</t>
  </si>
  <si>
    <t>95.22.10.310</t>
  </si>
  <si>
    <t>28.15.25.110</t>
  </si>
  <si>
    <t>29.31.22.120</t>
  </si>
  <si>
    <t>Электростартер</t>
  </si>
  <si>
    <t>Маховик</t>
  </si>
  <si>
    <t>Работы по замене запчастей</t>
  </si>
  <si>
    <t>Замок зажигания</t>
  </si>
  <si>
    <t>29.31.21.150</t>
  </si>
  <si>
    <t>Аккумулятор 12V 20А</t>
  </si>
  <si>
    <t>27.20.24.000</t>
  </si>
  <si>
    <t>Блок заряда АКБ</t>
  </si>
  <si>
    <t>Генератор зарядки АКБ</t>
  </si>
  <si>
    <t>29.32.30.169</t>
  </si>
  <si>
    <t>усл. ед.</t>
  </si>
  <si>
    <t xml:space="preserve"> на оснащение  системой электрического старта двигателя дизельного мотоблока "Донагромаш" ДА135ОА-3 инв. № М0006996</t>
  </si>
  <si>
    <t>Цены на оснащение  системой электрического старта двигателя дизельного мотоблока "Донагромаш" ДА135ОА-3 инв. № М0006996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</si>
</sst>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22" fillId="0" borderId="0" xfId="0" applyFont="1"/>
    <xf numFmtId="4" fontId="19" fillId="0" borderId="10" xfId="0" applyNumberFormat="1" applyFont="1" applyBorder="1" applyAlignment="1">
      <alignment horizontal="center" vertical="distributed" wrapText="1"/>
    </xf>
    <xf numFmtId="4" fontId="19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/>
    <xf numFmtId="4" fontId="23" fillId="0" borderId="0" xfId="0" applyNumberFormat="1" applyFont="1" applyAlignment="1">
      <alignment horizontal="center" vertical="center"/>
    </xf>
    <xf numFmtId="0" fontId="24" fillId="0" borderId="0" xfId="0" applyFont="1"/>
    <xf numFmtId="4" fontId="0" fillId="0" borderId="0" xfId="0" applyNumberFormat="1"/>
    <xf numFmtId="4" fontId="19" fillId="0" borderId="1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0" fillId="0" borderId="10" xfId="0" applyNumberFormat="1" applyFont="1" applyBorder="1" applyAlignment="1">
      <alignment horizontal="center" vertical="distributed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15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distributed" wrapText="1"/>
    </xf>
    <xf numFmtId="4" fontId="20" fillId="0" borderId="10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8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distributed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309870</xdr:colOff>
      <xdr:row>20</xdr:row>
      <xdr:rowOff>52917</xdr:rowOff>
    </xdr:from>
    <xdr:to>
      <xdr:col>2</xdr:col>
      <xdr:colOff>1300437</xdr:colOff>
      <xdr:row>20</xdr:row>
      <xdr:rowOff>436207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16340667"/>
          <a:ext cx="190756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423817</xdr:colOff>
      <xdr:row>18</xdr:row>
      <xdr:rowOff>50179</xdr:rowOff>
    </xdr:from>
    <xdr:to>
      <xdr:col>2</xdr:col>
      <xdr:colOff>755172</xdr:colOff>
      <xdr:row>18</xdr:row>
      <xdr:rowOff>370417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15681762"/>
          <a:ext cx="124834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zoomScale="93" zoomScaleNormal="93" workbookViewId="0">
      <selection activeCell="B16" sqref="B16:L16"/>
    </sheetView>
  </sheetViews>
  <sheetFormatPr defaultRowHeight="12.75" x14ac:dyDescent="0.2"/>
  <cols>
    <col min="1" max="1" width="2.5703125" style="27" customWidth="1"/>
    <col min="2" max="2" width="13.7109375" customWidth="1"/>
    <col min="3" max="3" width="25.85546875" style="1" customWidth="1"/>
    <col min="4" max="4" width="6.28515625" customWidth="1"/>
    <col min="5" max="5" width="7.28515625" style="12" customWidth="1"/>
    <col min="6" max="8" width="14.28515625" customWidth="1"/>
    <col min="9" max="9" width="16.42578125" customWidth="1"/>
    <col min="10" max="10" width="13.28515625" customWidth="1"/>
    <col min="11" max="11" width="10.42578125" customWidth="1"/>
    <col min="12" max="12" width="16.5703125" customWidth="1"/>
    <col min="13" max="13" width="12.7109375" customWidth="1"/>
  </cols>
  <sheetData>
    <row r="1" spans="1:23" s="16" customFormat="1" x14ac:dyDescent="0.2">
      <c r="A1" s="26"/>
      <c r="C1" s="19"/>
      <c r="D1" s="17"/>
      <c r="L1" s="20"/>
    </row>
    <row r="2" spans="1:23" ht="15.75" customHeight="1" x14ac:dyDescent="0.2"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23" ht="16.5" customHeight="1" x14ac:dyDescent="0.2">
      <c r="B3" s="40" t="s">
        <v>40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3" ht="15" customHeight="1" x14ac:dyDescent="0.2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3" ht="28.5" customHeight="1" x14ac:dyDescent="0.2">
      <c r="B5" s="46" t="s">
        <v>11</v>
      </c>
      <c r="C5" s="47" t="s">
        <v>18</v>
      </c>
      <c r="D5" s="46" t="s">
        <v>7</v>
      </c>
      <c r="E5" s="46" t="s">
        <v>0</v>
      </c>
      <c r="F5" s="49" t="s">
        <v>41</v>
      </c>
      <c r="G5" s="50"/>
      <c r="H5" s="50"/>
      <c r="I5" s="50"/>
      <c r="J5" s="50"/>
      <c r="K5" s="50"/>
      <c r="L5" s="51"/>
    </row>
    <row r="6" spans="1:23" ht="24" customHeight="1" x14ac:dyDescent="0.2">
      <c r="B6" s="46"/>
      <c r="C6" s="48"/>
      <c r="D6" s="46"/>
      <c r="E6" s="46"/>
      <c r="F6" s="43" t="s">
        <v>8</v>
      </c>
      <c r="G6" s="43" t="s">
        <v>9</v>
      </c>
      <c r="H6" s="43" t="s">
        <v>10</v>
      </c>
      <c r="I6" s="47" t="s">
        <v>5</v>
      </c>
      <c r="J6" s="47" t="s">
        <v>4</v>
      </c>
      <c r="K6" s="53" t="s">
        <v>2</v>
      </c>
      <c r="L6" s="53"/>
    </row>
    <row r="7" spans="1:23" ht="38.25" customHeight="1" x14ac:dyDescent="0.2">
      <c r="B7" s="47"/>
      <c r="C7" s="48"/>
      <c r="D7" s="47"/>
      <c r="E7" s="47"/>
      <c r="F7" s="45"/>
      <c r="G7" s="44"/>
      <c r="H7" s="44"/>
      <c r="I7" s="52"/>
      <c r="J7" s="52"/>
      <c r="K7" s="5" t="s">
        <v>21</v>
      </c>
      <c r="L7" s="4" t="s">
        <v>1</v>
      </c>
    </row>
    <row r="8" spans="1:23" ht="32.25" customHeight="1" x14ac:dyDescent="0.2">
      <c r="A8" s="28"/>
      <c r="B8" s="21" t="s">
        <v>26</v>
      </c>
      <c r="C8" s="22" t="s">
        <v>31</v>
      </c>
      <c r="D8" s="24" t="s">
        <v>39</v>
      </c>
      <c r="E8" s="5">
        <v>1</v>
      </c>
      <c r="F8" s="23">
        <v>3500</v>
      </c>
      <c r="G8" s="23">
        <v>4800</v>
      </c>
      <c r="H8" s="23">
        <v>5000</v>
      </c>
      <c r="I8" s="10">
        <f>STDEV(F8,G8,H8)</f>
        <v>814.45278152470701</v>
      </c>
      <c r="J8" s="2">
        <f>I8/AVERAGE(F8,G8,H8)*100</f>
        <v>18.371115372737755</v>
      </c>
      <c r="K8" s="25">
        <f>F8</f>
        <v>3500</v>
      </c>
      <c r="L8" s="3">
        <f>E8*K8</f>
        <v>3500</v>
      </c>
      <c r="M8" s="9"/>
      <c r="N8" s="9"/>
      <c r="O8" s="9"/>
      <c r="P8" s="9"/>
      <c r="U8" s="9"/>
      <c r="V8" s="9"/>
      <c r="W8" s="9"/>
    </row>
    <row r="9" spans="1:23" ht="27.75" customHeight="1" x14ac:dyDescent="0.2">
      <c r="A9" s="28"/>
      <c r="B9" s="21" t="s">
        <v>27</v>
      </c>
      <c r="C9" s="22" t="s">
        <v>30</v>
      </c>
      <c r="D9" s="24" t="s">
        <v>24</v>
      </c>
      <c r="E9" s="5">
        <v>1</v>
      </c>
      <c r="F9" s="23">
        <v>6800</v>
      </c>
      <c r="G9" s="23">
        <v>7100</v>
      </c>
      <c r="H9" s="23">
        <v>7000</v>
      </c>
      <c r="I9" s="10">
        <f>STDEV(F9,G9,H9)</f>
        <v>152.75252316519467</v>
      </c>
      <c r="J9" s="2">
        <f t="shared" ref="J9:J14" si="0">I9/AVERAGE(F9,G9,H9)*100</f>
        <v>2.1926199497396364</v>
      </c>
      <c r="K9" s="25">
        <f t="shared" ref="K9:K14" si="1">F9</f>
        <v>6800</v>
      </c>
      <c r="L9" s="3">
        <f t="shared" ref="L9:L14" si="2">E9*K9</f>
        <v>6800</v>
      </c>
      <c r="M9" s="9"/>
      <c r="N9" s="9"/>
      <c r="O9" s="9"/>
      <c r="P9" s="9"/>
      <c r="U9" s="9"/>
      <c r="V9" s="9"/>
      <c r="W9" s="9"/>
    </row>
    <row r="10" spans="1:23" ht="27.75" customHeight="1" x14ac:dyDescent="0.2">
      <c r="A10" s="28"/>
      <c r="B10" s="21" t="s">
        <v>28</v>
      </c>
      <c r="C10" s="22" t="s">
        <v>29</v>
      </c>
      <c r="D10" s="24" t="s">
        <v>24</v>
      </c>
      <c r="E10" s="5">
        <v>1</v>
      </c>
      <c r="F10" s="23">
        <v>6200</v>
      </c>
      <c r="G10" s="23">
        <v>6270</v>
      </c>
      <c r="H10" s="23">
        <v>6500</v>
      </c>
      <c r="I10" s="10">
        <f t="shared" ref="I10:I13" si="3">STDEV(F10,G10,H10)</f>
        <v>156.95009822658071</v>
      </c>
      <c r="J10" s="2">
        <f t="shared" ref="J10:J13" si="4">I10/AVERAGE(F10,G10,H10)*100</f>
        <v>2.4820785170255251</v>
      </c>
      <c r="K10" s="25">
        <f t="shared" ref="K10:K13" si="5">F10</f>
        <v>6200</v>
      </c>
      <c r="L10" s="3">
        <f t="shared" ref="L10:L13" si="6">E10*K10</f>
        <v>6200</v>
      </c>
      <c r="M10" s="9"/>
      <c r="N10" s="9"/>
      <c r="O10" s="9"/>
      <c r="P10" s="9"/>
      <c r="U10" s="9"/>
      <c r="V10" s="9"/>
      <c r="W10" s="9"/>
    </row>
    <row r="11" spans="1:23" ht="27.75" customHeight="1" x14ac:dyDescent="0.2">
      <c r="A11" s="28"/>
      <c r="B11" s="21" t="s">
        <v>33</v>
      </c>
      <c r="C11" s="22" t="s">
        <v>32</v>
      </c>
      <c r="D11" s="24" t="s">
        <v>24</v>
      </c>
      <c r="E11" s="5">
        <v>1</v>
      </c>
      <c r="F11" s="23">
        <v>500</v>
      </c>
      <c r="G11" s="23">
        <v>630</v>
      </c>
      <c r="H11" s="23">
        <v>700</v>
      </c>
      <c r="I11" s="10">
        <f t="shared" si="3"/>
        <v>101.48891565092219</v>
      </c>
      <c r="J11" s="2">
        <f t="shared" si="4"/>
        <v>16.637527155888883</v>
      </c>
      <c r="K11" s="25">
        <f t="shared" si="5"/>
        <v>500</v>
      </c>
      <c r="L11" s="3">
        <f t="shared" si="6"/>
        <v>500</v>
      </c>
      <c r="M11" s="9"/>
      <c r="N11" s="9"/>
      <c r="O11" s="9"/>
      <c r="P11" s="9"/>
      <c r="U11" s="9"/>
      <c r="V11" s="9"/>
      <c r="W11" s="9"/>
    </row>
    <row r="12" spans="1:23" ht="14.25" customHeight="1" x14ac:dyDescent="0.2">
      <c r="A12" s="28"/>
      <c r="B12" s="21" t="s">
        <v>25</v>
      </c>
      <c r="C12" s="22" t="s">
        <v>34</v>
      </c>
      <c r="D12" s="24" t="s">
        <v>24</v>
      </c>
      <c r="E12" s="5">
        <v>1</v>
      </c>
      <c r="F12" s="23">
        <v>5000</v>
      </c>
      <c r="G12" s="23">
        <v>5120</v>
      </c>
      <c r="H12" s="23">
        <v>5400</v>
      </c>
      <c r="I12" s="10">
        <f t="shared" si="3"/>
        <v>205.26405757787535</v>
      </c>
      <c r="J12" s="2">
        <f t="shared" si="4"/>
        <v>3.9677330717372818</v>
      </c>
      <c r="K12" s="25">
        <f t="shared" si="5"/>
        <v>5000</v>
      </c>
      <c r="L12" s="3">
        <f t="shared" si="6"/>
        <v>5000</v>
      </c>
      <c r="M12" s="9"/>
      <c r="N12" s="9"/>
      <c r="O12" s="9"/>
      <c r="P12" s="9"/>
      <c r="U12" s="9"/>
      <c r="V12" s="9"/>
      <c r="W12" s="9"/>
    </row>
    <row r="13" spans="1:23" ht="14.25" customHeight="1" x14ac:dyDescent="0.2">
      <c r="A13" s="28"/>
      <c r="B13" s="21" t="s">
        <v>35</v>
      </c>
      <c r="C13" s="22" t="s">
        <v>36</v>
      </c>
      <c r="D13" s="24" t="s">
        <v>24</v>
      </c>
      <c r="E13" s="5">
        <v>1</v>
      </c>
      <c r="F13" s="23">
        <v>1000</v>
      </c>
      <c r="G13" s="23">
        <v>1200</v>
      </c>
      <c r="H13" s="23">
        <v>1500</v>
      </c>
      <c r="I13" s="10">
        <f t="shared" si="3"/>
        <v>251.66114784235864</v>
      </c>
      <c r="J13" s="2">
        <f t="shared" si="4"/>
        <v>20.404957933164216</v>
      </c>
      <c r="K13" s="25">
        <f t="shared" si="5"/>
        <v>1000</v>
      </c>
      <c r="L13" s="3">
        <f t="shared" si="6"/>
        <v>1000</v>
      </c>
      <c r="M13" s="9"/>
      <c r="N13" s="9"/>
      <c r="O13" s="9"/>
      <c r="P13" s="9"/>
      <c r="U13" s="9"/>
      <c r="V13" s="9"/>
      <c r="W13" s="9"/>
    </row>
    <row r="14" spans="1:23" ht="14.25" customHeight="1" x14ac:dyDescent="0.2">
      <c r="A14" s="28"/>
      <c r="B14" s="21" t="s">
        <v>38</v>
      </c>
      <c r="C14" s="22" t="s">
        <v>37</v>
      </c>
      <c r="D14" s="24" t="s">
        <v>24</v>
      </c>
      <c r="E14" s="5">
        <v>1</v>
      </c>
      <c r="F14" s="23">
        <v>2000</v>
      </c>
      <c r="G14" s="23">
        <v>1900</v>
      </c>
      <c r="H14" s="23">
        <v>2100</v>
      </c>
      <c r="I14" s="10">
        <f t="shared" ref="I14" si="7">STDEV(F14,G14,H14)</f>
        <v>100</v>
      </c>
      <c r="J14" s="2">
        <f t="shared" si="0"/>
        <v>5</v>
      </c>
      <c r="K14" s="25">
        <f t="shared" si="1"/>
        <v>2000</v>
      </c>
      <c r="L14" s="3">
        <f t="shared" si="2"/>
        <v>2000</v>
      </c>
      <c r="M14" s="9"/>
      <c r="N14" s="9"/>
      <c r="O14" s="9"/>
      <c r="P14" s="9"/>
      <c r="U14" s="9"/>
      <c r="V14" s="9"/>
      <c r="W14" s="9"/>
    </row>
    <row r="15" spans="1:23" x14ac:dyDescent="0.2">
      <c r="B15" s="33" t="s">
        <v>6</v>
      </c>
      <c r="C15" s="34"/>
      <c r="D15" s="34"/>
      <c r="E15" s="34"/>
      <c r="F15" s="34"/>
      <c r="G15" s="34"/>
      <c r="H15" s="34"/>
      <c r="I15" s="34"/>
      <c r="J15" s="34"/>
      <c r="K15" s="35"/>
      <c r="L15" s="13">
        <f>SUM(L8:L14)</f>
        <v>25000</v>
      </c>
    </row>
    <row r="16" spans="1:23" ht="52.5" customHeight="1" x14ac:dyDescent="0.2">
      <c r="B16" s="32" t="s">
        <v>23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2:12" x14ac:dyDescent="0.2">
      <c r="B17" s="31" t="s">
        <v>12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2:12" x14ac:dyDescent="0.2">
      <c r="B18" s="30" t="s">
        <v>13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2:12" ht="34.5" customHeight="1" x14ac:dyDescent="0.2">
      <c r="B19" s="38"/>
      <c r="C19" s="38"/>
      <c r="D19" s="16"/>
      <c r="E19" s="17"/>
      <c r="F19" s="18"/>
      <c r="G19" s="16"/>
      <c r="H19" s="16"/>
      <c r="I19" s="16"/>
      <c r="J19" s="16"/>
      <c r="K19" s="16"/>
      <c r="L19" s="16"/>
    </row>
    <row r="20" spans="2:12" x14ac:dyDescent="0.2">
      <c r="B20" s="38" t="s">
        <v>15</v>
      </c>
      <c r="C20" s="38"/>
      <c r="D20" s="16"/>
      <c r="E20" s="17"/>
      <c r="F20" s="18"/>
      <c r="G20" s="16"/>
      <c r="H20" s="16"/>
      <c r="I20" s="16"/>
      <c r="J20" s="16"/>
      <c r="K20" s="16"/>
      <c r="L20" s="16"/>
    </row>
    <row r="21" spans="2:12" ht="37.5" customHeight="1" x14ac:dyDescent="0.2">
      <c r="B21" s="38"/>
      <c r="C21" s="38"/>
      <c r="D21" s="39" t="s">
        <v>16</v>
      </c>
      <c r="E21" s="39"/>
      <c r="F21" s="39"/>
      <c r="G21" s="39"/>
      <c r="H21" s="39"/>
      <c r="I21" s="39"/>
      <c r="J21" s="39"/>
      <c r="K21" s="39"/>
      <c r="L21" s="39"/>
    </row>
    <row r="22" spans="2:12" x14ac:dyDescent="0.2">
      <c r="B22" s="16"/>
      <c r="C22" s="36" t="s">
        <v>19</v>
      </c>
      <c r="D22" s="36"/>
      <c r="E22" s="36"/>
      <c r="F22" s="36"/>
      <c r="G22" s="15"/>
      <c r="H22" s="16"/>
      <c r="I22" s="16"/>
      <c r="J22" s="16"/>
      <c r="K22" s="16"/>
      <c r="L22" s="16"/>
    </row>
    <row r="23" spans="2:12" x14ac:dyDescent="0.2">
      <c r="B23" s="37" t="s">
        <v>17</v>
      </c>
      <c r="C23" s="37"/>
      <c r="D23" s="37"/>
      <c r="E23" s="37"/>
      <c r="F23" s="37"/>
      <c r="G23" s="37"/>
      <c r="H23" s="15"/>
      <c r="I23" s="15"/>
      <c r="J23" s="16"/>
      <c r="K23" s="16"/>
      <c r="L23" s="16"/>
    </row>
    <row r="24" spans="2:12" x14ac:dyDescent="0.2">
      <c r="B24" s="37" t="s">
        <v>20</v>
      </c>
      <c r="C24" s="37"/>
      <c r="D24" s="37"/>
      <c r="E24" s="37"/>
      <c r="F24" s="37"/>
      <c r="G24" s="37"/>
      <c r="H24" s="15"/>
      <c r="I24" s="15"/>
      <c r="J24" s="16"/>
      <c r="K24" s="16"/>
      <c r="L24" s="16"/>
    </row>
    <row r="25" spans="2:12" ht="18.75" customHeight="1" x14ac:dyDescent="0.2">
      <c r="B25" s="29" t="s">
        <v>14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2:12" x14ac:dyDescent="0.2">
      <c r="B26" s="14"/>
      <c r="C26" s="14"/>
      <c r="D26" s="14"/>
      <c r="E26" s="14"/>
      <c r="F26" s="14"/>
      <c r="G26" s="15"/>
      <c r="H26" s="15"/>
      <c r="I26" s="16"/>
      <c r="J26" s="16"/>
      <c r="K26" s="16"/>
    </row>
    <row r="27" spans="2:12" ht="15" x14ac:dyDescent="0.25">
      <c r="B27" s="6"/>
      <c r="C27" s="8"/>
      <c r="D27" s="6"/>
      <c r="E27" s="11"/>
      <c r="F27" s="7"/>
      <c r="G27" s="6"/>
      <c r="H27" s="6"/>
      <c r="I27" s="6"/>
      <c r="J27" s="6"/>
      <c r="K27" s="6"/>
      <c r="L27" s="6"/>
    </row>
  </sheetData>
  <mergeCells count="26">
    <mergeCell ref="B3:L3"/>
    <mergeCell ref="B4:L4"/>
    <mergeCell ref="B2:L2"/>
    <mergeCell ref="G6:G7"/>
    <mergeCell ref="F6:F7"/>
    <mergeCell ref="B5:B7"/>
    <mergeCell ref="C5:C7"/>
    <mergeCell ref="D5:D7"/>
    <mergeCell ref="E5:E7"/>
    <mergeCell ref="F5:L5"/>
    <mergeCell ref="I6:I7"/>
    <mergeCell ref="K6:L6"/>
    <mergeCell ref="H6:H7"/>
    <mergeCell ref="J6:J7"/>
    <mergeCell ref="B25:L25"/>
    <mergeCell ref="B18:L18"/>
    <mergeCell ref="B17:L17"/>
    <mergeCell ref="B16:L16"/>
    <mergeCell ref="B15:K15"/>
    <mergeCell ref="C22:F22"/>
    <mergeCell ref="B23:G23"/>
    <mergeCell ref="B24:G24"/>
    <mergeCell ref="B19:C19"/>
    <mergeCell ref="B20:C20"/>
    <mergeCell ref="B21:C21"/>
    <mergeCell ref="D21:L21"/>
  </mergeCells>
  <phoneticPr fontId="21" type="noConversion"/>
  <pageMargins left="0.19685039370078741" right="0" top="0.51181102362204722" bottom="0.35433070866141736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0</cp:lastModifiedBy>
  <cp:lastPrinted>2026-08-06T10:09:50Z</cp:lastPrinted>
  <dcterms:created xsi:type="dcterms:W3CDTF">2015-09-20T10:30:07Z</dcterms:created>
  <dcterms:modified xsi:type="dcterms:W3CDTF">2026-08-06T11:36:33Z</dcterms:modified>
</cp:coreProperties>
</file>