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асехин\Desktop\Закупки !!!\2026\Закупки\Пункт 4\Плитка 30x30\"/>
    </mc:Choice>
  </mc:AlternateContent>
  <xr:revisionPtr revIDLastSave="0" documentId="13_ncr:1_{558B46FB-94A4-4B16-84BE-ECF7EFD6D1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МЦК" sheetId="3" r:id="rId1"/>
  </sheets>
  <definedNames>
    <definedName name="_xlnm.Print_Area" localSheetId="0">НМЦК!$B$1:$M$12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3" l="1"/>
  <c r="G7" i="3"/>
  <c r="F7" i="3"/>
  <c r="L6" i="3" l="1"/>
  <c r="L7" i="3" s="1"/>
  <c r="J6" i="3" l="1"/>
  <c r="K6" i="3" s="1"/>
  <c r="J9" i="3"/>
</calcChain>
</file>

<file path=xl/sharedStrings.xml><?xml version="1.0" encoding="utf-8"?>
<sst xmlns="http://schemas.openxmlformats.org/spreadsheetml/2006/main" count="23" uniqueCount="23">
  <si>
    <t>№</t>
  </si>
  <si>
    <t>Ед. изм</t>
  </si>
  <si>
    <t>Кол-во</t>
  </si>
  <si>
    <t>Среднее квадратичное отклонение</t>
  </si>
  <si>
    <t>рублей</t>
  </si>
  <si>
    <t>Оценка однородности совокупности значений выявленных цен, используемых в расчете Н(М)ЦК</t>
  </si>
  <si>
    <t>Рассчет Н(М)ЦК произвел:</t>
  </si>
  <si>
    <t>Н(М)ЦК,  определяемая методом сопоставимых рыночных цен (анализа рынка)*</t>
  </si>
  <si>
    <t xml:space="preserve">Коэффициент вариации цены не превышает 33 %, т.о совокупность цен считается однородной </t>
  </si>
  <si>
    <t>В результате проведенного расчета Н(М)ЦК контракта составляет:</t>
  </si>
  <si>
    <t>Итоговые суммы с учётом количества единиц товаров:</t>
  </si>
  <si>
    <t>Расчёт начальной (максимальной) цены контракта (Н(М)ЦК)</t>
  </si>
  <si>
    <t>Н(М)ЦК контракта цены за единицу (руб.)</t>
  </si>
  <si>
    <t>Валюта - Российский рубль</t>
  </si>
  <si>
    <t>Коммерческие предложения (руб./ед.изм.)</t>
  </si>
  <si>
    <t xml:space="preserve">Наименование объекта закупки </t>
  </si>
  <si>
    <t>Приложение № 2</t>
  </si>
  <si>
    <t>1.</t>
  </si>
  <si>
    <t>м2</t>
  </si>
  <si>
    <t>Плитка 300x300 Соль-перец</t>
  </si>
  <si>
    <r>
      <t>Средняя арифметическая цена за единицу     &lt;</t>
    </r>
    <r>
      <rPr>
        <b/>
        <i/>
        <sz val="11"/>
        <color indexed="8"/>
        <rFont val="Times New Roman"/>
        <family val="1"/>
        <charset val="204"/>
      </rPr>
      <t>ц</t>
    </r>
    <r>
      <rPr>
        <b/>
        <sz val="11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</si>
  <si>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</t>
    </r>
    <r>
      <rPr>
        <i/>
        <sz val="11"/>
        <color indexed="8"/>
        <rFont val="Times New Roman"/>
        <family val="1"/>
        <charset val="204"/>
      </rPr>
      <t>(не должен превышать 33%)</t>
    </r>
  </si>
  <si>
    <t xml:space="preserve">Старший инспектор ОКБИ, и ХО
________________/ Р.Д. Васехин /
(подпись/расшифровка подписи)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</si>
</sst>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4" fontId="7" fillId="0" borderId="0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vertic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8" fillId="0" borderId="0" xfId="0" applyFont="1" applyBorder="1"/>
    <xf numFmtId="2" fontId="8" fillId="0" borderId="0" xfId="0" applyNumberFormat="1" applyFont="1" applyFill="1"/>
    <xf numFmtId="2" fontId="8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Border="1" applyAlignment="1"/>
    <xf numFmtId="14" fontId="3" fillId="0" borderId="0" xfId="0" applyNumberFormat="1" applyFont="1" applyFill="1" applyBorder="1" applyAlignment="1"/>
    <xf numFmtId="2" fontId="3" fillId="0" borderId="0" xfId="0" applyNumberFormat="1" applyFont="1" applyFill="1" applyBorder="1" applyAlignment="1"/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Fill="1" applyAlignment="1" applyProtection="1">
      <alignment horizontal="right" vertical="center"/>
      <protection locked="0"/>
    </xf>
    <xf numFmtId="2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2" fontId="9" fillId="0" borderId="0" xfId="0" applyNumberFormat="1" applyFont="1"/>
    <xf numFmtId="0" fontId="9" fillId="0" borderId="0" xfId="0" applyFont="1"/>
    <xf numFmtId="2" fontId="6" fillId="2" borderId="5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154781</xdr:colOff>
      <xdr:row>4</xdr:row>
      <xdr:rowOff>950119</xdr:rowOff>
    </xdr:from>
    <xdr:to>
      <xdr:col>9</xdr:col>
      <xdr:colOff>845344</xdr:colOff>
      <xdr:row>4</xdr:row>
      <xdr:rowOff>1445419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4056" y="2293144"/>
          <a:ext cx="69056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381934</xdr:colOff>
      <xdr:row>4</xdr:row>
      <xdr:rowOff>1075391</xdr:rowOff>
    </xdr:from>
    <xdr:to>
      <xdr:col>10</xdr:col>
      <xdr:colOff>957879</xdr:colOff>
      <xdr:row>4</xdr:row>
      <xdr:rowOff>1379556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7059" y="2418416"/>
          <a:ext cx="575945" cy="30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0"/>
  <sheetViews>
    <sheetView tabSelected="1" zoomScaleNormal="100" zoomScalePageLayoutView="80" workbookViewId="0">
      <selection activeCell="M13" sqref="M13"/>
    </sheetView>
  </sheetViews>
  <sheetFormatPr defaultRowHeight="15" x14ac:dyDescent="0.25"/>
  <cols>
    <col min="1" max="1" width="9.140625" style="15"/>
    <col min="2" max="2" width="3.42578125" style="14" customWidth="1"/>
    <col min="3" max="3" width="44.140625" style="15" customWidth="1"/>
    <col min="4" max="4" width="10.85546875" style="15" customWidth="1"/>
    <col min="5" max="5" width="9.28515625" style="16" customWidth="1"/>
    <col min="6" max="6" width="14.7109375" style="16" customWidth="1"/>
    <col min="7" max="7" width="14.28515625" style="15" customWidth="1"/>
    <col min="8" max="8" width="16.5703125" style="15" customWidth="1"/>
    <col min="9" max="9" width="19.140625" style="15" customWidth="1"/>
    <col min="10" max="10" width="16.28515625" style="15" customWidth="1"/>
    <col min="11" max="11" width="20" style="15" customWidth="1"/>
    <col min="12" max="12" width="28.42578125" style="15" customWidth="1"/>
    <col min="13" max="13" width="12.5703125" style="15" customWidth="1"/>
    <col min="14" max="14" width="17.7109375" style="15" customWidth="1"/>
    <col min="15" max="15" width="10.42578125" style="15" customWidth="1"/>
    <col min="16" max="16384" width="9.140625" style="15"/>
  </cols>
  <sheetData>
    <row r="1" spans="2:15" x14ac:dyDescent="0.25">
      <c r="K1" s="8"/>
      <c r="L1" s="8"/>
    </row>
    <row r="2" spans="2:15" x14ac:dyDescent="0.25">
      <c r="K2" s="8"/>
      <c r="L2" s="21" t="s">
        <v>16</v>
      </c>
    </row>
    <row r="3" spans="2:15" ht="19.5" customHeight="1" x14ac:dyDescent="0.25">
      <c r="B3" s="52" t="s">
        <v>11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13"/>
      <c r="N3" s="13"/>
      <c r="O3" s="13"/>
    </row>
    <row r="4" spans="2:15" ht="56.25" customHeight="1" x14ac:dyDescent="0.25">
      <c r="B4" s="50" t="s">
        <v>0</v>
      </c>
      <c r="C4" s="50" t="s">
        <v>15</v>
      </c>
      <c r="D4" s="50" t="s">
        <v>1</v>
      </c>
      <c r="E4" s="58" t="s">
        <v>2</v>
      </c>
      <c r="F4" s="63" t="s">
        <v>14</v>
      </c>
      <c r="G4" s="64"/>
      <c r="H4" s="64"/>
      <c r="I4" s="59" t="s">
        <v>5</v>
      </c>
      <c r="J4" s="59"/>
      <c r="K4" s="59"/>
      <c r="L4" s="22" t="s">
        <v>7</v>
      </c>
      <c r="M4" s="23"/>
      <c r="N4" s="23"/>
      <c r="O4" s="23"/>
    </row>
    <row r="5" spans="2:15" ht="147.75" customHeight="1" x14ac:dyDescent="0.25">
      <c r="B5" s="51"/>
      <c r="C5" s="51"/>
      <c r="D5" s="52"/>
      <c r="E5" s="58"/>
      <c r="F5" s="24">
        <v>1</v>
      </c>
      <c r="G5" s="24">
        <v>2</v>
      </c>
      <c r="H5" s="24">
        <v>3</v>
      </c>
      <c r="I5" s="49" t="s">
        <v>20</v>
      </c>
      <c r="J5" s="25" t="s">
        <v>3</v>
      </c>
      <c r="K5" s="26" t="s">
        <v>21</v>
      </c>
      <c r="L5" s="28" t="s">
        <v>12</v>
      </c>
      <c r="M5" s="27"/>
      <c r="N5" s="27"/>
      <c r="O5" s="27"/>
    </row>
    <row r="6" spans="2:15" ht="39.75" customHeight="1" x14ac:dyDescent="0.25">
      <c r="B6" s="2" t="s">
        <v>17</v>
      </c>
      <c r="C6" s="9" t="s">
        <v>19</v>
      </c>
      <c r="D6" s="10" t="s">
        <v>18</v>
      </c>
      <c r="E6" s="9">
        <v>199.8</v>
      </c>
      <c r="F6" s="11">
        <v>633.33000000000004</v>
      </c>
      <c r="G6" s="12">
        <v>605</v>
      </c>
      <c r="H6" s="11">
        <v>655.49</v>
      </c>
      <c r="I6" s="7">
        <v>631.27</v>
      </c>
      <c r="J6" s="5">
        <f t="shared" ref="J6" si="0">SQRT(((POWER(F6-I6,2)+POWER(G6-I6,2)+POWER(H6-I6,2))/(3-1)))</f>
        <v>25.307754740395289</v>
      </c>
      <c r="K6" s="5">
        <f t="shared" ref="K6" si="1">J6/I6*100</f>
        <v>4.0090222472785477</v>
      </c>
      <c r="L6" s="6">
        <f t="shared" ref="L6" si="2">E6*I6</f>
        <v>126127.746</v>
      </c>
      <c r="M6" s="27"/>
      <c r="N6" s="27"/>
      <c r="O6" s="27"/>
    </row>
    <row r="7" spans="2:15" x14ac:dyDescent="0.25">
      <c r="B7" s="60" t="s">
        <v>10</v>
      </c>
      <c r="C7" s="61"/>
      <c r="D7" s="61"/>
      <c r="E7" s="62"/>
      <c r="F7" s="3">
        <f>SUMPRODUCT(F6:F6,$E6:$E6)</f>
        <v>126539.33400000002</v>
      </c>
      <c r="G7" s="3">
        <f>SUMPRODUCT(G6:G6,$E6:$E6)</f>
        <v>120879</v>
      </c>
      <c r="H7" s="3">
        <f>SUMPRODUCT(H6:H6,$E6:$E6)</f>
        <v>130966.90200000002</v>
      </c>
      <c r="I7" s="46"/>
      <c r="J7" s="47"/>
      <c r="K7" s="47"/>
      <c r="L7" s="48">
        <f>SUM(L6:L6)</f>
        <v>126127.746</v>
      </c>
      <c r="N7" s="17"/>
      <c r="O7" s="1"/>
    </row>
    <row r="8" spans="2:15" x14ac:dyDescent="0.25">
      <c r="H8" s="29"/>
    </row>
    <row r="9" spans="2:15" x14ac:dyDescent="0.25">
      <c r="B9" s="57" t="s">
        <v>9</v>
      </c>
      <c r="C9" s="57"/>
      <c r="D9" s="57"/>
      <c r="E9" s="57"/>
      <c r="F9" s="57"/>
      <c r="G9" s="57"/>
      <c r="H9" s="57"/>
      <c r="I9" s="57"/>
      <c r="J9" s="54">
        <f>L7</f>
        <v>126127.746</v>
      </c>
      <c r="K9" s="54"/>
      <c r="L9" s="30" t="s">
        <v>4</v>
      </c>
      <c r="M9" s="30"/>
      <c r="N9" s="30"/>
      <c r="O9" s="30"/>
    </row>
    <row r="10" spans="2:15" x14ac:dyDescent="0.25">
      <c r="B10" s="57" t="s">
        <v>8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</row>
    <row r="11" spans="2:15" x14ac:dyDescent="0.25">
      <c r="B11" s="57" t="s">
        <v>13</v>
      </c>
      <c r="C11" s="57"/>
      <c r="D11" s="57"/>
      <c r="E11" s="57"/>
      <c r="F11" s="57"/>
      <c r="G11" s="57"/>
      <c r="H11" s="57"/>
      <c r="I11" s="31"/>
      <c r="J11" s="31"/>
      <c r="K11" s="31"/>
      <c r="L11" s="31"/>
      <c r="M11" s="31"/>
      <c r="N11" s="31"/>
      <c r="O11" s="31"/>
    </row>
    <row r="12" spans="2:15" ht="64.900000000000006" customHeight="1" x14ac:dyDescent="0.25">
      <c r="B12" s="55" t="s">
        <v>6</v>
      </c>
      <c r="C12" s="55"/>
      <c r="D12" s="56" t="s">
        <v>22</v>
      </c>
      <c r="E12" s="56"/>
      <c r="F12" s="56"/>
      <c r="G12" s="56"/>
      <c r="H12" s="56"/>
      <c r="I12" s="56"/>
      <c r="J12" s="32"/>
      <c r="K12" s="32"/>
      <c r="L12" s="32"/>
      <c r="M12" s="32"/>
      <c r="N12" s="32"/>
      <c r="O12" s="32"/>
    </row>
    <row r="13" spans="2:15" ht="50.25" customHeight="1" x14ac:dyDescent="0.25">
      <c r="B13" s="33"/>
      <c r="C13" s="33"/>
      <c r="D13" s="34"/>
      <c r="E13" s="35"/>
      <c r="F13" s="35"/>
      <c r="G13" s="34"/>
      <c r="H13" s="34"/>
      <c r="I13" s="4"/>
      <c r="J13" s="36"/>
      <c r="K13" s="37"/>
      <c r="L13" s="36"/>
      <c r="M13" s="36"/>
      <c r="N13" s="36"/>
      <c r="O13" s="36"/>
    </row>
    <row r="14" spans="2:15" ht="24.75" customHeight="1" x14ac:dyDescent="0.25">
      <c r="B14" s="53"/>
      <c r="C14" s="53"/>
      <c r="D14" s="38"/>
      <c r="E14" s="39"/>
      <c r="F14" s="40"/>
      <c r="G14" s="38"/>
      <c r="H14" s="4"/>
      <c r="J14" s="4"/>
      <c r="K14" s="41"/>
      <c r="L14" s="42"/>
      <c r="M14" s="42"/>
      <c r="N14" s="42"/>
      <c r="O14" s="43"/>
    </row>
    <row r="15" spans="2:15" x14ac:dyDescent="0.25">
      <c r="F15" s="18"/>
      <c r="G15" s="17"/>
      <c r="H15" s="17"/>
      <c r="I15" s="17"/>
      <c r="J15" s="17"/>
      <c r="K15" s="17"/>
    </row>
    <row r="16" spans="2:15" x14ac:dyDescent="0.25">
      <c r="F16" s="18"/>
      <c r="G16" s="44"/>
      <c r="H16" s="44"/>
      <c r="I16" s="44"/>
      <c r="J16" s="19"/>
      <c r="K16" s="17"/>
    </row>
    <row r="17" spans="6:11" x14ac:dyDescent="0.25">
      <c r="F17" s="18"/>
      <c r="G17" s="44"/>
      <c r="H17" s="45"/>
      <c r="I17" s="44"/>
      <c r="J17" s="20"/>
      <c r="K17" s="17"/>
    </row>
    <row r="18" spans="6:11" x14ac:dyDescent="0.25">
      <c r="F18" s="18"/>
      <c r="G18" s="17"/>
      <c r="H18" s="17"/>
      <c r="I18" s="17"/>
      <c r="J18" s="17"/>
      <c r="K18" s="17"/>
    </row>
    <row r="19" spans="6:11" x14ac:dyDescent="0.25">
      <c r="G19" s="17"/>
      <c r="H19" s="17"/>
      <c r="I19" s="17"/>
      <c r="J19" s="17"/>
      <c r="K19" s="17"/>
    </row>
    <row r="20" spans="6:11" x14ac:dyDescent="0.25">
      <c r="G20" s="17"/>
      <c r="H20" s="17"/>
      <c r="I20" s="17"/>
      <c r="J20" s="17"/>
      <c r="K20" s="17"/>
    </row>
  </sheetData>
  <mergeCells count="15">
    <mergeCell ref="B3:L3"/>
    <mergeCell ref="B4:B5"/>
    <mergeCell ref="C4:C5"/>
    <mergeCell ref="D4:D5"/>
    <mergeCell ref="B14:C14"/>
    <mergeCell ref="J9:K9"/>
    <mergeCell ref="B12:C12"/>
    <mergeCell ref="D12:I12"/>
    <mergeCell ref="B9:I9"/>
    <mergeCell ref="B10:O10"/>
    <mergeCell ref="E4:E5"/>
    <mergeCell ref="I4:K4"/>
    <mergeCell ref="B7:E7"/>
    <mergeCell ref="B11:H11"/>
    <mergeCell ref="F4:H4"/>
  </mergeCells>
  <printOptions horizontalCentered="1" verticalCentered="1"/>
  <pageMargins left="0.35433070866141736" right="0.39370078740157483" top="0.19" bottom="0.74803149606299213" header="0.16" footer="0.31496062992125984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Васехин</cp:lastModifiedBy>
  <cp:lastPrinted>2026-07-15T09:51:52Z</cp:lastPrinted>
  <dcterms:created xsi:type="dcterms:W3CDTF">2014-01-15T18:15:09Z</dcterms:created>
  <dcterms:modified xsi:type="dcterms:W3CDTF">2026-08-24T12:54:14Z</dcterms:modified>
</cp:coreProperties>
</file>