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336" windowHeight="9036" tabRatio="364" firstSheet="2" activeTab="2"/>
  </bookViews>
  <sheets>
    <sheet name="Катриджи 2021" sheetId="2" r:id="rId1"/>
    <sheet name="Картриджи 2022" sheetId="3" r:id="rId2"/>
    <sheet name="ОНМЦ КАРТРИДЖИ 2023 ЭА" sheetId="5" r:id="rId3"/>
  </sheets>
  <calcPr calcId="125725" calcMode="manual"/>
</workbook>
</file>

<file path=xl/calcChain.xml><?xml version="1.0" encoding="utf-8"?>
<calcChain xmlns="http://schemas.openxmlformats.org/spreadsheetml/2006/main">
  <c r="M7" i="5"/>
  <c r="H7"/>
  <c r="G7"/>
  <c r="F7"/>
  <c r="J6" i="3"/>
  <c r="M6" s="1"/>
  <c r="K6"/>
  <c r="K8"/>
  <c r="J8"/>
  <c r="M8"/>
  <c r="K7"/>
  <c r="L7" s="1"/>
  <c r="J7"/>
  <c r="M7"/>
  <c r="K5"/>
  <c r="L5" s="1"/>
  <c r="J5"/>
  <c r="M5"/>
  <c r="J10" i="2"/>
  <c r="M10"/>
  <c r="K10"/>
  <c r="K6"/>
  <c r="L6"/>
  <c r="K7"/>
  <c r="L7" s="1"/>
  <c r="K8"/>
  <c r="L8" s="1"/>
  <c r="K9"/>
  <c r="J6"/>
  <c r="M6" s="1"/>
  <c r="J7"/>
  <c r="M7"/>
  <c r="J8"/>
  <c r="M8"/>
  <c r="J9"/>
  <c r="J5"/>
  <c r="M5" s="1"/>
  <c r="K5"/>
  <c r="L5" s="1"/>
  <c r="L10"/>
  <c r="L9"/>
  <c r="M9"/>
  <c r="L8" i="3"/>
  <c r="L6"/>
  <c r="M11" i="2" l="1"/>
</calcChain>
</file>

<file path=xl/sharedStrings.xml><?xml version="1.0" encoding="utf-8"?>
<sst xmlns="http://schemas.openxmlformats.org/spreadsheetml/2006/main" count="91" uniqueCount="43">
  <si>
    <t>№</t>
  </si>
  <si>
    <t>Ед. изм</t>
  </si>
  <si>
    <t>Наименование предмета контракта</t>
  </si>
  <si>
    <t>Кол-во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</si>
  <si>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</si>
  <si>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</si>
  <si>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</si>
  <si>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</si>
  <si>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</si>
  <si>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</si>
  <si>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</si>
  <si>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</si>
  <si>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</si>
  <si>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</si>
  <si>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</si>
  <si>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</si>
  <si>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шт.</t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</si>
  <si>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</si>
  <si>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Коммерческое предложение Поставщик №3</t>
  </si>
  <si>
    <t>Заместитель начальника отдела</t>
  </si>
  <si>
    <t>Косарева Л.А.</t>
  </si>
  <si>
    <t>Картриджи для Kyocera ECOSYS M2735dn  KYOCERA TK-1200, черный  оригинал</t>
  </si>
  <si>
    <t>Картриджи для Kyocera ECOSYS M2540dn
 KYOCERA TK-1170, черный оригинал</t>
  </si>
  <si>
    <t>Картриджи для лазерного принтера Kyocera ECOSYS M3145DN
 Kyocera TK-3160, черный, оригинал</t>
  </si>
  <si>
    <t>Картридж для HP LaserJet MFP M227fwd Pro CF230A, совместимый</t>
  </si>
  <si>
    <t>ИТОГО</t>
  </si>
  <si>
    <t>Картриджи для Kyocera ECOSYS M2540dn
 TK-1170, черный совместимый</t>
  </si>
  <si>
    <t>Картриджи для лазерного принтера Kyocera ECOSYS M3145DN
TK-3160, черный, совместимый</t>
  </si>
  <si>
    <t>Картриджи для лазерного принтера Kyocera ECOSYS M3145DN
TK-3160, черный, совместимый      ( 12500 стр.)</t>
  </si>
  <si>
    <t>Картридж для HP LaserJet MFP M227fwd Pro CF230A, совместимый   (1600 стр. )</t>
  </si>
  <si>
    <t>Картриджи для Kyocera ECOSYS M2540dn
 TK-1170, черный совместимый  (7200 стр.)</t>
  </si>
  <si>
    <t>Картриджи для Kyocera ECOSYS M2735dn  KYOCERA TK-1200, черный  совместимый</t>
  </si>
  <si>
    <t xml:space="preserve">Коммерческое предложение Поставщик №2 </t>
  </si>
  <si>
    <t xml:space="preserve">Коммерческое предложение Поставщик №3 </t>
  </si>
  <si>
    <t>Совокупность цен, используемых в расчете при определении НМЦК, принимается однородной.</t>
  </si>
  <si>
    <t>1.</t>
  </si>
  <si>
    <t xml:space="preserve">Картридж для МФУ и принтеров                                      ОКПД-2  26.20.40.120                                                </t>
  </si>
  <si>
    <t>2.</t>
  </si>
  <si>
    <t>3.</t>
  </si>
  <si>
    <t>комп.</t>
  </si>
  <si>
    <t>В соответствии с письмом Министерства финансов РФ № 24-01-09/58179 от 08.09.2017г. Начальная (максимальная) цена контракта определена по минимальной стоимости предложения и составляет- 5 088,00</t>
  </si>
  <si>
    <t>Дата подготовки обоснования НМЦК: "25" августа 2026 года</t>
  </si>
  <si>
    <t>Коммерческое предложение Поставщик №4</t>
  </si>
</sst>
</file>

<file path=xl/styles.xml><?xml version="1.0" encoding="utf-8"?>
<styleSheet xmlns="http://schemas.openxmlformats.org/spreadsheetml/2006/main">
  <numFmts count="1">
    <numFmt numFmtId="164" formatCode="0.00000"/>
  </numFmts>
  <fonts count="1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textRotation="90" wrapText="1"/>
    </xf>
    <xf numFmtId="0" fontId="1" fillId="0" borderId="2" xfId="0" applyFont="1" applyBorder="1" applyAlignment="1">
      <alignment horizontal="left" textRotation="90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/>
    <xf numFmtId="0" fontId="5" fillId="0" borderId="1" xfId="0" applyFont="1" applyBorder="1"/>
    <xf numFmtId="4" fontId="5" fillId="0" borderId="0" xfId="0" applyNumberFormat="1" applyFont="1"/>
    <xf numFmtId="0" fontId="8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2" fillId="0" borderId="3" xfId="0" applyFont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2" fontId="2" fillId="2" borderId="1" xfId="0" applyNumberFormat="1" applyFont="1" applyFill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/>
    <xf numFmtId="0" fontId="7" fillId="0" borderId="3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0" xfId="0" applyFont="1"/>
    <xf numFmtId="0" fontId="11" fillId="0" borderId="1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4" fontId="7" fillId="0" borderId="1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 wrapText="1"/>
    </xf>
    <xf numFmtId="4" fontId="7" fillId="3" borderId="1" xfId="0" applyNumberFormat="1" applyFont="1" applyFill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13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</xdr:colOff>
      <xdr:row>3</xdr:row>
      <xdr:rowOff>952500</xdr:rowOff>
    </xdr:from>
    <xdr:to>
      <xdr:col>12</xdr:col>
      <xdr:colOff>0</xdr:colOff>
      <xdr:row>3</xdr:row>
      <xdr:rowOff>1303020</xdr:rowOff>
    </xdr:to>
    <xdr:pic>
      <xdr:nvPicPr>
        <xdr:cNvPr id="28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42860" y="2110740"/>
          <a:ext cx="9525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</xdr:colOff>
      <xdr:row>3</xdr:row>
      <xdr:rowOff>922020</xdr:rowOff>
    </xdr:from>
    <xdr:to>
      <xdr:col>10</xdr:col>
      <xdr:colOff>876300</xdr:colOff>
      <xdr:row>3</xdr:row>
      <xdr:rowOff>1363980</xdr:rowOff>
    </xdr:to>
    <xdr:pic>
      <xdr:nvPicPr>
        <xdr:cNvPr id="28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58940" y="2080260"/>
          <a:ext cx="86106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15240</xdr:colOff>
      <xdr:row>3</xdr:row>
      <xdr:rowOff>1600200</xdr:rowOff>
    </xdr:from>
    <xdr:to>
      <xdr:col>12</xdr:col>
      <xdr:colOff>1287780</xdr:colOff>
      <xdr:row>3</xdr:row>
      <xdr:rowOff>1965960</xdr:rowOff>
    </xdr:to>
    <xdr:pic>
      <xdr:nvPicPr>
        <xdr:cNvPr id="28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0600" y="2758440"/>
          <a:ext cx="127254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274320</xdr:colOff>
      <xdr:row>3</xdr:row>
      <xdr:rowOff>1402080</xdr:rowOff>
    </xdr:from>
    <xdr:to>
      <xdr:col>12</xdr:col>
      <xdr:colOff>426720</xdr:colOff>
      <xdr:row>3</xdr:row>
      <xdr:rowOff>1630680</xdr:rowOff>
    </xdr:to>
    <xdr:pic>
      <xdr:nvPicPr>
        <xdr:cNvPr id="28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69680" y="25603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</xdr:colOff>
      <xdr:row>3</xdr:row>
      <xdr:rowOff>952500</xdr:rowOff>
    </xdr:from>
    <xdr:to>
      <xdr:col>12</xdr:col>
      <xdr:colOff>0</xdr:colOff>
      <xdr:row>3</xdr:row>
      <xdr:rowOff>1303020</xdr:rowOff>
    </xdr:to>
    <xdr:pic>
      <xdr:nvPicPr>
        <xdr:cNvPr id="62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42860" y="2110740"/>
          <a:ext cx="9525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</xdr:colOff>
      <xdr:row>3</xdr:row>
      <xdr:rowOff>922020</xdr:rowOff>
    </xdr:from>
    <xdr:to>
      <xdr:col>10</xdr:col>
      <xdr:colOff>876300</xdr:colOff>
      <xdr:row>3</xdr:row>
      <xdr:rowOff>1363980</xdr:rowOff>
    </xdr:to>
    <xdr:pic>
      <xdr:nvPicPr>
        <xdr:cNvPr id="62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58940" y="2080260"/>
          <a:ext cx="86106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15240</xdr:colOff>
      <xdr:row>3</xdr:row>
      <xdr:rowOff>1600200</xdr:rowOff>
    </xdr:from>
    <xdr:to>
      <xdr:col>12</xdr:col>
      <xdr:colOff>1287780</xdr:colOff>
      <xdr:row>3</xdr:row>
      <xdr:rowOff>1965960</xdr:rowOff>
    </xdr:to>
    <xdr:pic>
      <xdr:nvPicPr>
        <xdr:cNvPr id="625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0600" y="2758440"/>
          <a:ext cx="127254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274320</xdr:colOff>
      <xdr:row>3</xdr:row>
      <xdr:rowOff>1402080</xdr:rowOff>
    </xdr:from>
    <xdr:to>
      <xdr:col>12</xdr:col>
      <xdr:colOff>426720</xdr:colOff>
      <xdr:row>3</xdr:row>
      <xdr:rowOff>1630680</xdr:rowOff>
    </xdr:to>
    <xdr:pic>
      <xdr:nvPicPr>
        <xdr:cNvPr id="625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69680" y="256032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</xdr:colOff>
      <xdr:row>2</xdr:row>
      <xdr:rowOff>952500</xdr:rowOff>
    </xdr:from>
    <xdr:to>
      <xdr:col>12</xdr:col>
      <xdr:colOff>0</xdr:colOff>
      <xdr:row>2</xdr:row>
      <xdr:rowOff>1303020</xdr:rowOff>
    </xdr:to>
    <xdr:pic>
      <xdr:nvPicPr>
        <xdr:cNvPr id="82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42860" y="1828800"/>
          <a:ext cx="9525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</xdr:colOff>
      <xdr:row>2</xdr:row>
      <xdr:rowOff>922020</xdr:rowOff>
    </xdr:from>
    <xdr:to>
      <xdr:col>10</xdr:col>
      <xdr:colOff>876300</xdr:colOff>
      <xdr:row>2</xdr:row>
      <xdr:rowOff>1363980</xdr:rowOff>
    </xdr:to>
    <xdr:pic>
      <xdr:nvPicPr>
        <xdr:cNvPr id="82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58940" y="1798320"/>
          <a:ext cx="86106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15240</xdr:colOff>
      <xdr:row>2</xdr:row>
      <xdr:rowOff>1600200</xdr:rowOff>
    </xdr:from>
    <xdr:to>
      <xdr:col>12</xdr:col>
      <xdr:colOff>1287780</xdr:colOff>
      <xdr:row>2</xdr:row>
      <xdr:rowOff>1965960</xdr:rowOff>
    </xdr:to>
    <xdr:pic>
      <xdr:nvPicPr>
        <xdr:cNvPr id="82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10600" y="2476500"/>
          <a:ext cx="127254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274320</xdr:colOff>
      <xdr:row>2</xdr:row>
      <xdr:rowOff>1402080</xdr:rowOff>
    </xdr:from>
    <xdr:to>
      <xdr:col>12</xdr:col>
      <xdr:colOff>426720</xdr:colOff>
      <xdr:row>2</xdr:row>
      <xdr:rowOff>1630680</xdr:rowOff>
    </xdr:to>
    <xdr:pic>
      <xdr:nvPicPr>
        <xdr:cNvPr id="82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869680" y="227838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3"/>
  <sheetViews>
    <sheetView workbookViewId="0">
      <selection sqref="A1:IV65536"/>
    </sheetView>
  </sheetViews>
  <sheetFormatPr defaultColWidth="9.33203125" defaultRowHeight="13.2"/>
  <cols>
    <col min="1" max="1" width="3.33203125" style="2" customWidth="1"/>
    <col min="2" max="2" width="28.44140625" style="2" customWidth="1"/>
    <col min="3" max="3" width="6.33203125" style="2" customWidth="1"/>
    <col min="4" max="4" width="5.6640625" style="2" customWidth="1"/>
    <col min="5" max="5" width="3.6640625" style="2" customWidth="1"/>
    <col min="6" max="6" width="11.44140625" style="2" customWidth="1"/>
    <col min="7" max="7" width="8.5546875" style="2" customWidth="1"/>
    <col min="8" max="8" width="9.6640625" style="2" customWidth="1"/>
    <col min="9" max="9" width="5.5546875" style="2" customWidth="1"/>
    <col min="10" max="10" width="15.5546875" style="2" customWidth="1"/>
    <col min="11" max="11" width="12.6640625" style="2" customWidth="1"/>
    <col min="12" max="12" width="14.33203125" style="2" customWidth="1"/>
    <col min="13" max="13" width="18.6640625" style="2" customWidth="1"/>
    <col min="14" max="16384" width="9.33203125" style="2"/>
  </cols>
  <sheetData>
    <row r="2" spans="1:13" ht="39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9" customHeight="1">
      <c r="A3" s="57" t="s">
        <v>0</v>
      </c>
      <c r="B3" s="57" t="s">
        <v>2</v>
      </c>
      <c r="C3" s="58" t="s">
        <v>4</v>
      </c>
      <c r="D3" s="58" t="s">
        <v>1</v>
      </c>
      <c r="E3" s="58" t="s">
        <v>3</v>
      </c>
      <c r="F3" s="53" t="s">
        <v>13</v>
      </c>
      <c r="G3" s="54"/>
      <c r="H3" s="54"/>
      <c r="I3" s="55"/>
      <c r="J3" s="60" t="s">
        <v>11</v>
      </c>
      <c r="K3" s="60"/>
      <c r="L3" s="60"/>
      <c r="M3" s="3" t="s">
        <v>12</v>
      </c>
    </row>
    <row r="4" spans="1:13" ht="159" customHeight="1">
      <c r="A4" s="58"/>
      <c r="B4" s="58"/>
      <c r="C4" s="59"/>
      <c r="D4" s="59"/>
      <c r="E4" s="59"/>
      <c r="F4" s="11" t="s">
        <v>14</v>
      </c>
      <c r="G4" s="11" t="s">
        <v>15</v>
      </c>
      <c r="H4" s="11" t="s">
        <v>18</v>
      </c>
      <c r="I4" s="10" t="s">
        <v>8</v>
      </c>
      <c r="J4" s="3" t="s">
        <v>7</v>
      </c>
      <c r="K4" s="3" t="s">
        <v>5</v>
      </c>
      <c r="L4" s="4" t="s">
        <v>6</v>
      </c>
      <c r="M4" s="20" t="s">
        <v>17</v>
      </c>
    </row>
    <row r="5" spans="1:13" s="1" customFormat="1" ht="55.2" customHeight="1">
      <c r="A5" s="12">
        <v>1</v>
      </c>
      <c r="B5" s="12" t="s">
        <v>22</v>
      </c>
      <c r="C5" s="13"/>
      <c r="D5" s="21" t="s">
        <v>16</v>
      </c>
      <c r="E5" s="22">
        <v>10</v>
      </c>
      <c r="F5" s="23">
        <v>4000</v>
      </c>
      <c r="G5" s="24">
        <v>4392</v>
      </c>
      <c r="H5" s="24">
        <v>4499</v>
      </c>
      <c r="I5" s="25" t="s">
        <v>9</v>
      </c>
      <c r="J5" s="26">
        <f t="shared" ref="J5:J10" si="0">AVERAGE(F5:H5)</f>
        <v>4297</v>
      </c>
      <c r="K5" s="13">
        <f t="shared" ref="K5:K10" si="1">STDEV(F5:H5)</f>
        <v>262.71467412384868</v>
      </c>
      <c r="L5" s="13">
        <f t="shared" ref="L5:L10" si="2">K5/J5*100</f>
        <v>6.1139091022538672</v>
      </c>
      <c r="M5" s="27">
        <f t="shared" ref="M5:M10" si="3">J5*E5</f>
        <v>42970</v>
      </c>
    </row>
    <row r="6" spans="1:13" s="1" customFormat="1" ht="55.2" customHeight="1">
      <c r="A6" s="12">
        <v>2</v>
      </c>
      <c r="B6" s="12" t="s">
        <v>26</v>
      </c>
      <c r="C6" s="13"/>
      <c r="D6" s="21" t="s">
        <v>16</v>
      </c>
      <c r="E6" s="22">
        <v>20</v>
      </c>
      <c r="F6" s="23">
        <v>732</v>
      </c>
      <c r="G6" s="24">
        <v>680</v>
      </c>
      <c r="H6" s="24">
        <v>931</v>
      </c>
      <c r="I6" s="25"/>
      <c r="J6" s="26">
        <f t="shared" si="0"/>
        <v>781</v>
      </c>
      <c r="K6" s="13">
        <f t="shared" si="1"/>
        <v>132.48018719793538</v>
      </c>
      <c r="L6" s="13">
        <f t="shared" si="2"/>
        <v>16.962892086803507</v>
      </c>
      <c r="M6" s="27">
        <f t="shared" si="3"/>
        <v>15620</v>
      </c>
    </row>
    <row r="7" spans="1:13" s="1" customFormat="1" ht="55.2" customHeight="1">
      <c r="A7" s="12">
        <v>3</v>
      </c>
      <c r="B7" s="12" t="s">
        <v>21</v>
      </c>
      <c r="C7" s="13"/>
      <c r="D7" s="21" t="s">
        <v>16</v>
      </c>
      <c r="E7" s="22">
        <v>5</v>
      </c>
      <c r="F7" s="23">
        <v>2000</v>
      </c>
      <c r="G7" s="24">
        <v>2580</v>
      </c>
      <c r="H7" s="24">
        <v>2815</v>
      </c>
      <c r="I7" s="25"/>
      <c r="J7" s="26">
        <f t="shared" si="0"/>
        <v>2465</v>
      </c>
      <c r="K7" s="13">
        <f t="shared" si="1"/>
        <v>419.4937425039854</v>
      </c>
      <c r="L7" s="13">
        <f t="shared" si="2"/>
        <v>17.018001724299612</v>
      </c>
      <c r="M7" s="27">
        <f t="shared" si="3"/>
        <v>12325</v>
      </c>
    </row>
    <row r="8" spans="1:13" s="1" customFormat="1" ht="55.2" customHeight="1">
      <c r="A8" s="12">
        <v>4</v>
      </c>
      <c r="B8" s="12" t="s">
        <v>23</v>
      </c>
      <c r="C8" s="13"/>
      <c r="D8" s="21" t="s">
        <v>16</v>
      </c>
      <c r="E8" s="22">
        <v>6</v>
      </c>
      <c r="F8" s="23">
        <v>6520</v>
      </c>
      <c r="G8" s="24">
        <v>6930</v>
      </c>
      <c r="H8" s="24">
        <v>7712</v>
      </c>
      <c r="I8" s="25"/>
      <c r="J8" s="26">
        <f t="shared" si="0"/>
        <v>7054</v>
      </c>
      <c r="K8" s="13">
        <f t="shared" si="1"/>
        <v>605.59722588532384</v>
      </c>
      <c r="L8" s="13">
        <f t="shared" si="2"/>
        <v>8.5851605597579219</v>
      </c>
      <c r="M8" s="27">
        <f t="shared" si="3"/>
        <v>42324</v>
      </c>
    </row>
    <row r="9" spans="1:13" s="28" customFormat="1" ht="55.2" customHeight="1">
      <c r="A9" s="12">
        <v>5</v>
      </c>
      <c r="B9" s="12" t="s">
        <v>27</v>
      </c>
      <c r="C9" s="13"/>
      <c r="D9" s="21" t="s">
        <v>16</v>
      </c>
      <c r="E9" s="22">
        <v>6</v>
      </c>
      <c r="F9" s="23">
        <v>869</v>
      </c>
      <c r="G9" s="24">
        <v>758</v>
      </c>
      <c r="H9" s="24">
        <v>690</v>
      </c>
      <c r="I9" s="25"/>
      <c r="J9" s="26">
        <f t="shared" si="0"/>
        <v>772.33333333333337</v>
      </c>
      <c r="K9" s="13">
        <f t="shared" si="1"/>
        <v>90.356700544748605</v>
      </c>
      <c r="L9" s="13">
        <f t="shared" si="2"/>
        <v>11.699184360563047</v>
      </c>
      <c r="M9" s="27">
        <f t="shared" si="3"/>
        <v>4634</v>
      </c>
    </row>
    <row r="10" spans="1:13" s="28" customFormat="1" ht="55.2" customHeight="1">
      <c r="A10" s="12">
        <v>6</v>
      </c>
      <c r="B10" s="12" t="s">
        <v>24</v>
      </c>
      <c r="C10" s="13"/>
      <c r="D10" s="21" t="s">
        <v>16</v>
      </c>
      <c r="E10" s="22">
        <v>3</v>
      </c>
      <c r="F10" s="23">
        <v>690</v>
      </c>
      <c r="G10" s="24">
        <v>725</v>
      </c>
      <c r="H10" s="24">
        <v>712</v>
      </c>
      <c r="I10" s="25"/>
      <c r="J10" s="26">
        <f t="shared" si="0"/>
        <v>709</v>
      </c>
      <c r="K10" s="13">
        <f t="shared" si="1"/>
        <v>17.691806012954132</v>
      </c>
      <c r="L10" s="13">
        <f t="shared" si="2"/>
        <v>2.4953181964674376</v>
      </c>
      <c r="M10" s="27">
        <f t="shared" si="3"/>
        <v>2127</v>
      </c>
    </row>
    <row r="11" spans="1:13" ht="55.2" customHeight="1">
      <c r="A11" s="18"/>
      <c r="B11" s="29" t="s">
        <v>25</v>
      </c>
      <c r="C11" s="13"/>
      <c r="D11" s="5"/>
      <c r="E11" s="16"/>
      <c r="F11" s="14"/>
      <c r="G11" s="15"/>
      <c r="H11" s="15"/>
      <c r="I11" s="8"/>
      <c r="J11" s="9"/>
      <c r="K11" s="6"/>
      <c r="L11" s="6"/>
      <c r="M11" s="7">
        <f>SUM(M5:M10)</f>
        <v>120000</v>
      </c>
    </row>
    <row r="14" spans="1:13">
      <c r="F14" s="51" t="s">
        <v>19</v>
      </c>
      <c r="G14" s="52"/>
      <c r="H14" s="52"/>
      <c r="I14" s="52"/>
    </row>
    <row r="15" spans="1:13">
      <c r="F15" s="52"/>
      <c r="G15" s="52"/>
      <c r="H15" s="52"/>
      <c r="I15" s="52"/>
      <c r="M15" s="17" t="s">
        <v>20</v>
      </c>
    </row>
    <row r="20" spans="2:2">
      <c r="B20" s="19"/>
    </row>
    <row r="21" spans="2:2">
      <c r="B21" s="19"/>
    </row>
    <row r="22" spans="2:2">
      <c r="B22" s="19"/>
    </row>
    <row r="23" spans="2:2">
      <c r="B23" s="19"/>
    </row>
    <row r="24" spans="2:2">
      <c r="B24" s="19"/>
    </row>
    <row r="25" spans="2:2">
      <c r="B25" s="19"/>
    </row>
    <row r="26" spans="2:2">
      <c r="B26" s="19"/>
    </row>
    <row r="27" spans="2:2">
      <c r="B27" s="19"/>
    </row>
    <row r="28" spans="2:2">
      <c r="B28" s="19"/>
    </row>
    <row r="29" spans="2:2">
      <c r="B29" s="19"/>
    </row>
    <row r="30" spans="2:2">
      <c r="B30" s="19"/>
    </row>
    <row r="31" spans="2:2">
      <c r="B31" s="19"/>
    </row>
    <row r="32" spans="2:2">
      <c r="B32" s="19"/>
    </row>
    <row r="33" spans="2:2">
      <c r="B33" s="19"/>
    </row>
    <row r="34" spans="2:2">
      <c r="B34" s="19"/>
    </row>
    <row r="35" spans="2:2">
      <c r="B35" s="19"/>
    </row>
    <row r="36" spans="2:2">
      <c r="B36" s="19"/>
    </row>
    <row r="37" spans="2:2">
      <c r="B37" s="19"/>
    </row>
    <row r="38" spans="2:2">
      <c r="B38" s="19"/>
    </row>
    <row r="39" spans="2:2">
      <c r="B39" s="19"/>
    </row>
    <row r="40" spans="2:2">
      <c r="B40" s="19"/>
    </row>
    <row r="41" spans="2:2">
      <c r="B41" s="19"/>
    </row>
    <row r="42" spans="2:2">
      <c r="B42" s="19"/>
    </row>
    <row r="43" spans="2:2">
      <c r="B43" s="19"/>
    </row>
    <row r="44" spans="2:2">
      <c r="B44" s="19"/>
    </row>
    <row r="45" spans="2:2">
      <c r="B45" s="19"/>
    </row>
    <row r="46" spans="2:2">
      <c r="B46" s="19"/>
    </row>
    <row r="47" spans="2:2">
      <c r="B47" s="19"/>
    </row>
    <row r="48" spans="2:2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  <row r="65" spans="2:2">
      <c r="B65" s="19"/>
    </row>
    <row r="66" spans="2:2">
      <c r="B66" s="19"/>
    </row>
    <row r="67" spans="2:2">
      <c r="B67" s="19"/>
    </row>
    <row r="68" spans="2:2">
      <c r="B68" s="19"/>
    </row>
    <row r="69" spans="2:2">
      <c r="B69" s="19"/>
    </row>
    <row r="70" spans="2:2">
      <c r="B70" s="19"/>
    </row>
    <row r="71" spans="2:2">
      <c r="B71" s="19"/>
    </row>
    <row r="72" spans="2:2">
      <c r="B72" s="19"/>
    </row>
    <row r="73" spans="2:2">
      <c r="B73" s="19"/>
    </row>
  </sheetData>
  <mergeCells count="9">
    <mergeCell ref="F14:I15"/>
    <mergeCell ref="F3:I3"/>
    <mergeCell ref="A2:M2"/>
    <mergeCell ref="A3:A4"/>
    <mergeCell ref="B3:B4"/>
    <mergeCell ref="C3:C4"/>
    <mergeCell ref="D3:D4"/>
    <mergeCell ref="E3:E4"/>
    <mergeCell ref="J3:L3"/>
  </mergeCells>
  <phoneticPr fontId="0" type="noConversion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M71"/>
  <sheetViews>
    <sheetView workbookViewId="0">
      <selection activeCell="A3" sqref="A1:IV65536"/>
    </sheetView>
  </sheetViews>
  <sheetFormatPr defaultColWidth="9.33203125" defaultRowHeight="13.2"/>
  <cols>
    <col min="1" max="1" width="3.33203125" style="2" customWidth="1"/>
    <col min="2" max="2" width="28.44140625" style="2" customWidth="1"/>
    <col min="3" max="3" width="6.33203125" style="2" customWidth="1"/>
    <col min="4" max="4" width="5.6640625" style="2" customWidth="1"/>
    <col min="5" max="5" width="3.6640625" style="2" customWidth="1"/>
    <col min="6" max="6" width="11.44140625" style="2" customWidth="1"/>
    <col min="7" max="7" width="8.5546875" style="2" customWidth="1"/>
    <col min="8" max="8" width="9.6640625" style="2" customWidth="1"/>
    <col min="9" max="9" width="5.5546875" style="2" customWidth="1"/>
    <col min="10" max="10" width="15.5546875" style="2" customWidth="1"/>
    <col min="11" max="11" width="12.6640625" style="2" customWidth="1"/>
    <col min="12" max="12" width="14.33203125" style="2" customWidth="1"/>
    <col min="13" max="13" width="18.6640625" style="2" customWidth="1"/>
    <col min="14" max="16384" width="9.33203125" style="2"/>
  </cols>
  <sheetData>
    <row r="2" spans="1:13" ht="39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 ht="39" customHeight="1">
      <c r="A3" s="57" t="s">
        <v>0</v>
      </c>
      <c r="B3" s="57" t="s">
        <v>2</v>
      </c>
      <c r="C3" s="58" t="s">
        <v>4</v>
      </c>
      <c r="D3" s="58" t="s">
        <v>1</v>
      </c>
      <c r="E3" s="58" t="s">
        <v>3</v>
      </c>
      <c r="F3" s="53" t="s">
        <v>13</v>
      </c>
      <c r="G3" s="54"/>
      <c r="H3" s="54"/>
      <c r="I3" s="55"/>
      <c r="J3" s="60" t="s">
        <v>11</v>
      </c>
      <c r="K3" s="60"/>
      <c r="L3" s="60"/>
      <c r="M3" s="3" t="s">
        <v>12</v>
      </c>
    </row>
    <row r="4" spans="1:13" ht="159" customHeight="1">
      <c r="A4" s="58"/>
      <c r="B4" s="58"/>
      <c r="C4" s="59"/>
      <c r="D4" s="59"/>
      <c r="E4" s="59"/>
      <c r="F4" s="11" t="s">
        <v>14</v>
      </c>
      <c r="G4" s="11" t="s">
        <v>15</v>
      </c>
      <c r="H4" s="11" t="s">
        <v>18</v>
      </c>
      <c r="I4" s="10" t="s">
        <v>8</v>
      </c>
      <c r="J4" s="3" t="s">
        <v>7</v>
      </c>
      <c r="K4" s="3" t="s">
        <v>5</v>
      </c>
      <c r="L4" s="4" t="s">
        <v>6</v>
      </c>
      <c r="M4" s="20" t="s">
        <v>17</v>
      </c>
    </row>
    <row r="5" spans="1:13" s="1" customFormat="1" ht="55.2" customHeight="1">
      <c r="A5" s="12">
        <v>1</v>
      </c>
      <c r="B5" s="30" t="s">
        <v>30</v>
      </c>
      <c r="C5" s="13"/>
      <c r="D5" s="21" t="s">
        <v>16</v>
      </c>
      <c r="E5" s="22">
        <v>20</v>
      </c>
      <c r="F5" s="31">
        <v>1200</v>
      </c>
      <c r="G5" s="24">
        <v>1300</v>
      </c>
      <c r="H5" s="24">
        <v>1250</v>
      </c>
      <c r="I5" s="25"/>
      <c r="J5" s="26">
        <f>AVERAGE(F5:H5)</f>
        <v>1250</v>
      </c>
      <c r="K5" s="13">
        <f>STDEV(F5:H5)</f>
        <v>50</v>
      </c>
      <c r="L5" s="13">
        <f>K5/J5*100</f>
        <v>4</v>
      </c>
      <c r="M5" s="27">
        <f>J5*E5</f>
        <v>25000</v>
      </c>
    </row>
    <row r="6" spans="1:13" s="1" customFormat="1" ht="55.2" customHeight="1">
      <c r="A6" s="12">
        <v>3</v>
      </c>
      <c r="B6" s="12" t="s">
        <v>31</v>
      </c>
      <c r="C6" s="13"/>
      <c r="D6" s="21" t="s">
        <v>16</v>
      </c>
      <c r="E6" s="22">
        <v>5</v>
      </c>
      <c r="F6" s="23">
        <v>2000</v>
      </c>
      <c r="G6" s="24">
        <v>2100</v>
      </c>
      <c r="H6" s="24">
        <v>2200</v>
      </c>
      <c r="I6" s="25"/>
      <c r="J6" s="26">
        <f>AVERAGE(F6:H6)</f>
        <v>2100</v>
      </c>
      <c r="K6" s="13">
        <f>STDEV(F6:H6)</f>
        <v>100</v>
      </c>
      <c r="L6" s="13">
        <f>K6/J6*100</f>
        <v>4.7619047619047619</v>
      </c>
      <c r="M6" s="27">
        <f>J6*E6</f>
        <v>10500</v>
      </c>
    </row>
    <row r="7" spans="1:13" s="28" customFormat="1" ht="55.2" customHeight="1">
      <c r="A7" s="12">
        <v>5</v>
      </c>
      <c r="B7" s="30" t="s">
        <v>28</v>
      </c>
      <c r="C7" s="13"/>
      <c r="D7" s="21" t="s">
        <v>16</v>
      </c>
      <c r="E7" s="22">
        <v>6</v>
      </c>
      <c r="F7" s="31">
        <v>1400</v>
      </c>
      <c r="G7" s="24">
        <v>1450</v>
      </c>
      <c r="H7" s="24">
        <v>1500</v>
      </c>
      <c r="I7" s="25"/>
      <c r="J7" s="26">
        <f>AVERAGE(F7:H7)</f>
        <v>1450</v>
      </c>
      <c r="K7" s="13">
        <f>STDEV(F7:H7)</f>
        <v>50</v>
      </c>
      <c r="L7" s="13">
        <f>K7/J7*100</f>
        <v>3.4482758620689653</v>
      </c>
      <c r="M7" s="27">
        <f>J7*E7</f>
        <v>8700</v>
      </c>
    </row>
    <row r="8" spans="1:13" s="28" customFormat="1" ht="55.2" customHeight="1">
      <c r="A8" s="12">
        <v>6</v>
      </c>
      <c r="B8" s="12" t="s">
        <v>29</v>
      </c>
      <c r="C8" s="13"/>
      <c r="D8" s="21" t="s">
        <v>16</v>
      </c>
      <c r="E8" s="22">
        <v>3</v>
      </c>
      <c r="F8" s="31">
        <v>1200</v>
      </c>
      <c r="G8" s="24">
        <v>1300</v>
      </c>
      <c r="H8" s="24">
        <v>1250</v>
      </c>
      <c r="I8" s="25"/>
      <c r="J8" s="26">
        <f>AVERAGE(F8:H8)</f>
        <v>1250</v>
      </c>
      <c r="K8" s="13">
        <f>STDEV(F8:H8)</f>
        <v>50</v>
      </c>
      <c r="L8" s="13">
        <f>K8/J8*100</f>
        <v>4</v>
      </c>
      <c r="M8" s="27">
        <f>J8*E8</f>
        <v>3750</v>
      </c>
    </row>
    <row r="9" spans="1:13" ht="55.2" customHeight="1">
      <c r="A9" s="18"/>
      <c r="B9" s="29" t="s">
        <v>25</v>
      </c>
      <c r="C9" s="13"/>
      <c r="D9" s="5"/>
      <c r="E9" s="16"/>
      <c r="F9" s="14"/>
      <c r="G9" s="15"/>
      <c r="H9" s="15"/>
      <c r="I9" s="8"/>
      <c r="J9" s="9"/>
      <c r="K9" s="6"/>
      <c r="L9" s="6"/>
      <c r="M9" s="7">
        <v>60000</v>
      </c>
    </row>
    <row r="12" spans="1:13">
      <c r="F12" s="51" t="s">
        <v>19</v>
      </c>
      <c r="G12" s="52"/>
      <c r="H12" s="52"/>
      <c r="I12" s="52"/>
    </row>
    <row r="13" spans="1:13">
      <c r="F13" s="52"/>
      <c r="G13" s="52"/>
      <c r="H13" s="52"/>
      <c r="I13" s="52"/>
      <c r="M13" s="17" t="s">
        <v>20</v>
      </c>
    </row>
    <row r="18" spans="2:2">
      <c r="B18" s="19"/>
    </row>
    <row r="19" spans="2:2">
      <c r="B19" s="19"/>
    </row>
    <row r="20" spans="2:2">
      <c r="B20" s="19"/>
    </row>
    <row r="21" spans="2:2">
      <c r="B21" s="19"/>
    </row>
    <row r="22" spans="2:2">
      <c r="B22" s="19"/>
    </row>
    <row r="23" spans="2:2">
      <c r="B23" s="19"/>
    </row>
    <row r="24" spans="2:2">
      <c r="B24" s="19"/>
    </row>
    <row r="25" spans="2:2">
      <c r="B25" s="19"/>
    </row>
    <row r="26" spans="2:2">
      <c r="B26" s="19"/>
    </row>
    <row r="27" spans="2:2">
      <c r="B27" s="19"/>
    </row>
    <row r="28" spans="2:2">
      <c r="B28" s="19"/>
    </row>
    <row r="29" spans="2:2">
      <c r="B29" s="19"/>
    </row>
    <row r="30" spans="2:2">
      <c r="B30" s="19"/>
    </row>
    <row r="31" spans="2:2">
      <c r="B31" s="19"/>
    </row>
    <row r="32" spans="2:2">
      <c r="B32" s="19"/>
    </row>
    <row r="33" spans="2:2">
      <c r="B33" s="19"/>
    </row>
    <row r="34" spans="2:2">
      <c r="B34" s="19"/>
    </row>
    <row r="35" spans="2:2">
      <c r="B35" s="19"/>
    </row>
    <row r="36" spans="2:2">
      <c r="B36" s="19"/>
    </row>
    <row r="37" spans="2:2">
      <c r="B37" s="19"/>
    </row>
    <row r="38" spans="2:2">
      <c r="B38" s="19"/>
    </row>
    <row r="39" spans="2:2">
      <c r="B39" s="19"/>
    </row>
    <row r="40" spans="2:2">
      <c r="B40" s="19"/>
    </row>
    <row r="41" spans="2:2">
      <c r="B41" s="19"/>
    </row>
    <row r="42" spans="2:2">
      <c r="B42" s="19"/>
    </row>
    <row r="43" spans="2:2">
      <c r="B43" s="19"/>
    </row>
    <row r="44" spans="2:2">
      <c r="B44" s="19"/>
    </row>
    <row r="45" spans="2:2">
      <c r="B45" s="19"/>
    </row>
    <row r="46" spans="2:2">
      <c r="B46" s="19"/>
    </row>
    <row r="47" spans="2:2">
      <c r="B47" s="19"/>
    </row>
    <row r="48" spans="2:2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  <row r="65" spans="2:2">
      <c r="B65" s="19"/>
    </row>
    <row r="66" spans="2:2">
      <c r="B66" s="19"/>
    </row>
    <row r="67" spans="2:2">
      <c r="B67" s="19"/>
    </row>
    <row r="68" spans="2:2">
      <c r="B68" s="19"/>
    </row>
    <row r="69" spans="2:2">
      <c r="B69" s="19"/>
    </row>
    <row r="70" spans="2:2">
      <c r="B70" s="19"/>
    </row>
    <row r="71" spans="2:2">
      <c r="B71" s="19"/>
    </row>
  </sheetData>
  <mergeCells count="9">
    <mergeCell ref="F12:I13"/>
    <mergeCell ref="A2:M2"/>
    <mergeCell ref="A3:A4"/>
    <mergeCell ref="B3:B4"/>
    <mergeCell ref="C3:C4"/>
    <mergeCell ref="D3:D4"/>
    <mergeCell ref="E3:E4"/>
    <mergeCell ref="F3:I3"/>
    <mergeCell ref="J3:L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7"/>
  <sheetViews>
    <sheetView tabSelected="1" workbookViewId="0">
      <selection activeCell="G7" sqref="G7"/>
    </sheetView>
  </sheetViews>
  <sheetFormatPr defaultColWidth="9.33203125" defaultRowHeight="13.2"/>
  <cols>
    <col min="1" max="1" width="3.33203125" style="2" customWidth="1"/>
    <col min="2" max="2" width="28.44140625" style="2" customWidth="1"/>
    <col min="3" max="3" width="10.33203125" style="2" customWidth="1"/>
    <col min="4" max="4" width="5.6640625" style="2" customWidth="1"/>
    <col min="5" max="5" width="3.6640625" style="2" customWidth="1"/>
    <col min="6" max="6" width="11.44140625" style="2" customWidth="1"/>
    <col min="7" max="7" width="8.5546875" style="2" customWidth="1"/>
    <col min="8" max="8" width="9.6640625" style="2" customWidth="1"/>
    <col min="9" max="9" width="5.5546875" style="2" customWidth="1"/>
    <col min="10" max="10" width="12.21875" style="2" customWidth="1"/>
    <col min="11" max="11" width="12.6640625" style="2" customWidth="1"/>
    <col min="12" max="12" width="14.33203125" style="2" customWidth="1"/>
    <col min="13" max="13" width="18.6640625" style="2" customWidth="1"/>
    <col min="14" max="16384" width="9.33203125" style="2"/>
  </cols>
  <sheetData>
    <row r="1" spans="1:16" ht="30" customHeight="1">
      <c r="A1" s="65" t="s">
        <v>10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6" ht="39" customHeight="1">
      <c r="A2" s="58" t="s">
        <v>0</v>
      </c>
      <c r="B2" s="58" t="s">
        <v>2</v>
      </c>
      <c r="C2" s="58" t="s">
        <v>4</v>
      </c>
      <c r="D2" s="58" t="s">
        <v>1</v>
      </c>
      <c r="E2" s="58" t="s">
        <v>3</v>
      </c>
      <c r="F2" s="53" t="s">
        <v>13</v>
      </c>
      <c r="G2" s="54"/>
      <c r="H2" s="54"/>
      <c r="I2" s="55"/>
      <c r="J2" s="66" t="s">
        <v>11</v>
      </c>
      <c r="K2" s="67"/>
      <c r="L2" s="68"/>
      <c r="M2" s="3" t="s">
        <v>12</v>
      </c>
    </row>
    <row r="3" spans="1:16" ht="159" customHeight="1">
      <c r="A3" s="59"/>
      <c r="B3" s="59"/>
      <c r="C3" s="59"/>
      <c r="D3" s="59"/>
      <c r="E3" s="59"/>
      <c r="F3" s="11" t="s">
        <v>14</v>
      </c>
      <c r="G3" s="11" t="s">
        <v>32</v>
      </c>
      <c r="H3" s="11" t="s">
        <v>33</v>
      </c>
      <c r="I3" s="11" t="s">
        <v>42</v>
      </c>
      <c r="J3" s="3" t="s">
        <v>7</v>
      </c>
      <c r="K3" s="3" t="s">
        <v>5</v>
      </c>
      <c r="L3" s="4" t="s">
        <v>6</v>
      </c>
      <c r="M3" s="20" t="s">
        <v>17</v>
      </c>
    </row>
    <row r="4" spans="1:16" ht="36" customHeight="1">
      <c r="A4" s="41" t="s">
        <v>35</v>
      </c>
      <c r="B4" s="32" t="s">
        <v>36</v>
      </c>
      <c r="C4" s="33"/>
      <c r="D4" s="34" t="s">
        <v>16</v>
      </c>
      <c r="E4" s="35">
        <v>3</v>
      </c>
      <c r="F4" s="43">
        <v>1968</v>
      </c>
      <c r="G4" s="43">
        <v>2640</v>
      </c>
      <c r="H4" s="45">
        <v>2100</v>
      </c>
      <c r="I4" s="44"/>
      <c r="J4" s="44">
        <v>2236</v>
      </c>
      <c r="K4" s="43">
        <v>356.04</v>
      </c>
      <c r="L4" s="43">
        <v>15.92</v>
      </c>
      <c r="M4" s="44">
        <v>2236</v>
      </c>
    </row>
    <row r="5" spans="1:16" ht="36" customHeight="1">
      <c r="A5" s="41" t="s">
        <v>37</v>
      </c>
      <c r="B5" s="32" t="s">
        <v>36</v>
      </c>
      <c r="C5" s="33"/>
      <c r="D5" s="34" t="s">
        <v>16</v>
      </c>
      <c r="E5" s="35">
        <v>2</v>
      </c>
      <c r="F5" s="43">
        <v>1160</v>
      </c>
      <c r="G5" s="43">
        <v>752</v>
      </c>
      <c r="H5" s="45">
        <v>1400</v>
      </c>
      <c r="I5" s="44"/>
      <c r="J5" s="44">
        <v>1104</v>
      </c>
      <c r="K5" s="43">
        <v>327.60899999999998</v>
      </c>
      <c r="L5" s="43">
        <v>29.67</v>
      </c>
      <c r="M5" s="44">
        <v>1104</v>
      </c>
    </row>
    <row r="6" spans="1:16" s="1" customFormat="1" ht="28.2" customHeight="1">
      <c r="A6" s="41" t="s">
        <v>38</v>
      </c>
      <c r="B6" s="32" t="s">
        <v>36</v>
      </c>
      <c r="C6" s="33"/>
      <c r="D6" s="34" t="s">
        <v>39</v>
      </c>
      <c r="E6" s="35">
        <v>1</v>
      </c>
      <c r="F6" s="43">
        <v>3200</v>
      </c>
      <c r="G6" s="43">
        <v>1696</v>
      </c>
      <c r="H6" s="45">
        <v>3200</v>
      </c>
      <c r="I6" s="44"/>
      <c r="J6" s="44">
        <v>2698.66</v>
      </c>
      <c r="K6" s="43">
        <v>868.33</v>
      </c>
      <c r="L6" s="43">
        <v>32.18</v>
      </c>
      <c r="M6" s="44">
        <v>2698.66</v>
      </c>
    </row>
    <row r="7" spans="1:16" ht="15" customHeight="1">
      <c r="A7" s="36"/>
      <c r="B7" s="37" t="s">
        <v>25</v>
      </c>
      <c r="C7" s="33"/>
      <c r="D7" s="38"/>
      <c r="E7" s="39"/>
      <c r="F7" s="46">
        <f>SUM(F4:F6)</f>
        <v>6328</v>
      </c>
      <c r="G7" s="46">
        <f>SUM(G4:G6)</f>
        <v>5088</v>
      </c>
      <c r="H7" s="46">
        <f>SUM(H4:H6)</f>
        <v>6700</v>
      </c>
      <c r="I7" s="47"/>
      <c r="J7" s="47"/>
      <c r="K7" s="46"/>
      <c r="L7" s="46"/>
      <c r="M7" s="47">
        <f>SUM(M4:M6)</f>
        <v>6038.66</v>
      </c>
    </row>
    <row r="8" spans="1:16">
      <c r="A8" s="40"/>
      <c r="B8" s="40"/>
      <c r="C8" s="40"/>
      <c r="D8" s="40"/>
      <c r="E8" s="40"/>
      <c r="F8" s="63"/>
      <c r="G8" s="63"/>
      <c r="H8" s="63"/>
      <c r="I8" s="63"/>
      <c r="J8" s="40"/>
      <c r="K8" s="40"/>
      <c r="L8" s="40"/>
      <c r="M8" s="40"/>
    </row>
    <row r="9" spans="1:16">
      <c r="A9" s="40"/>
      <c r="B9" s="40"/>
      <c r="C9" s="40"/>
      <c r="D9" s="40"/>
      <c r="E9" s="40"/>
      <c r="F9" s="64"/>
      <c r="G9" s="64"/>
      <c r="H9" s="64"/>
      <c r="I9" s="64"/>
      <c r="J9" s="40"/>
      <c r="K9" s="40"/>
      <c r="L9" s="40"/>
      <c r="M9" s="40"/>
    </row>
    <row r="10" spans="1:16" ht="24.6" customHeight="1">
      <c r="B10" s="62" t="s">
        <v>34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42"/>
      <c r="N10" s="42"/>
      <c r="O10" s="42"/>
      <c r="P10" s="42"/>
    </row>
    <row r="11" spans="1:16" ht="42" customHeight="1">
      <c r="B11" s="61" t="s">
        <v>40</v>
      </c>
      <c r="C11" s="61"/>
      <c r="D11" s="61"/>
      <c r="E11" s="61"/>
      <c r="F11" s="61"/>
      <c r="G11" s="61"/>
      <c r="H11" s="61"/>
      <c r="I11" s="61"/>
      <c r="J11" s="61"/>
      <c r="K11" s="42"/>
      <c r="L11" s="42"/>
      <c r="M11" s="42"/>
      <c r="N11" s="42"/>
      <c r="O11" s="42"/>
      <c r="P11" s="42"/>
    </row>
    <row r="12" spans="1:16" ht="15.6" customHeight="1">
      <c r="A12" s="17"/>
      <c r="B12" s="48"/>
      <c r="C12" s="49"/>
      <c r="D12" s="49"/>
      <c r="E12" s="49"/>
      <c r="F12" s="49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ht="13.8">
      <c r="A13" s="17"/>
      <c r="B13" s="50" t="s">
        <v>41</v>
      </c>
      <c r="C13" s="17"/>
      <c r="D13" s="17"/>
      <c r="E13" s="17"/>
      <c r="F13" s="17"/>
    </row>
    <row r="14" spans="1:16">
      <c r="B14" s="19"/>
    </row>
    <row r="15" spans="1:16">
      <c r="B15" s="19"/>
    </row>
    <row r="16" spans="1:16">
      <c r="B16" s="19"/>
    </row>
    <row r="17" spans="2:2">
      <c r="B17" s="19"/>
    </row>
    <row r="18" spans="2:2">
      <c r="B18" s="19"/>
    </row>
    <row r="19" spans="2:2">
      <c r="B19" s="19"/>
    </row>
    <row r="20" spans="2:2">
      <c r="B20" s="19"/>
    </row>
    <row r="21" spans="2:2">
      <c r="B21" s="19"/>
    </row>
    <row r="22" spans="2:2">
      <c r="B22" s="19"/>
    </row>
    <row r="23" spans="2:2">
      <c r="B23" s="19"/>
    </row>
    <row r="24" spans="2:2">
      <c r="B24" s="19"/>
    </row>
    <row r="25" spans="2:2">
      <c r="B25" s="19"/>
    </row>
    <row r="26" spans="2:2">
      <c r="B26" s="19"/>
    </row>
    <row r="27" spans="2:2">
      <c r="B27" s="19"/>
    </row>
    <row r="28" spans="2:2">
      <c r="B28" s="19"/>
    </row>
    <row r="29" spans="2:2">
      <c r="B29" s="19"/>
    </row>
    <row r="30" spans="2:2">
      <c r="B30" s="19"/>
    </row>
    <row r="31" spans="2:2">
      <c r="B31" s="19"/>
    </row>
    <row r="32" spans="2:2">
      <c r="B32" s="19"/>
    </row>
    <row r="33" spans="2:2">
      <c r="B33" s="19"/>
    </row>
    <row r="34" spans="2:2">
      <c r="B34" s="19"/>
    </row>
    <row r="35" spans="2:2">
      <c r="B35" s="19"/>
    </row>
    <row r="36" spans="2:2">
      <c r="B36" s="19"/>
    </row>
    <row r="37" spans="2:2">
      <c r="B37" s="19"/>
    </row>
    <row r="38" spans="2:2">
      <c r="B38" s="19"/>
    </row>
    <row r="39" spans="2:2">
      <c r="B39" s="19"/>
    </row>
    <row r="40" spans="2:2">
      <c r="B40" s="19"/>
    </row>
    <row r="41" spans="2:2">
      <c r="B41" s="19"/>
    </row>
    <row r="42" spans="2:2">
      <c r="B42" s="19"/>
    </row>
    <row r="43" spans="2:2">
      <c r="B43" s="19"/>
    </row>
    <row r="44" spans="2:2">
      <c r="B44" s="19"/>
    </row>
    <row r="45" spans="2:2">
      <c r="B45" s="19"/>
    </row>
    <row r="46" spans="2:2">
      <c r="B46" s="19"/>
    </row>
    <row r="47" spans="2:2">
      <c r="B47" s="19"/>
    </row>
    <row r="48" spans="2:2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  <row r="60" spans="2:2">
      <c r="B60" s="19"/>
    </row>
    <row r="61" spans="2:2">
      <c r="B61" s="19"/>
    </row>
    <row r="62" spans="2:2">
      <c r="B62" s="19"/>
    </row>
    <row r="63" spans="2:2">
      <c r="B63" s="19"/>
    </row>
    <row r="64" spans="2:2">
      <c r="B64" s="19"/>
    </row>
    <row r="65" spans="2:2">
      <c r="B65" s="19"/>
    </row>
    <row r="66" spans="2:2">
      <c r="B66" s="19"/>
    </row>
    <row r="67" spans="2:2">
      <c r="B67" s="19"/>
    </row>
  </sheetData>
  <mergeCells count="11">
    <mergeCell ref="B11:J11"/>
    <mergeCell ref="B10:L10"/>
    <mergeCell ref="F8:I9"/>
    <mergeCell ref="A1:M1"/>
    <mergeCell ref="A2:A3"/>
    <mergeCell ref="B2:B3"/>
    <mergeCell ref="C2:C3"/>
    <mergeCell ref="D2:D3"/>
    <mergeCell ref="E2:E3"/>
    <mergeCell ref="F2:I2"/>
    <mergeCell ref="J2:L2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Катриджи 2021</vt:lpstr>
      <vt:lpstr>Картриджи 2022</vt:lpstr>
      <vt:lpstr>ОНМЦ КАРТРИДЖИ 2023 ЭА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2026-08-25T12:04:52Z</cp:lastPrinted>
  <dcterms:created xsi:type="dcterms:W3CDTF">2014-01-15T18:15:09Z</dcterms:created>
  <dcterms:modified xsi:type="dcterms:W3CDTF">2026-08-25T12:04:54Z</dcterms:modified>
</cp:coreProperties>
</file>