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8800" windowHeight="11835"/>
  </bookViews>
  <sheets>
    <sheet name="Лист1" sheetId="1" r:id="rId1"/>
  </sheets>
  <definedNames>
    <definedName name="_xlnm.Print_Area" localSheetId="0">Лист1!$A$1:$O$14</definedName>
  </definedNames>
  <calcPr calcId="152511" refMode="R1C1"/>
</workbook>
</file>

<file path=xl/calcChain.xml><?xml version="1.0" encoding="utf-8"?>
<calcChain xmlns="http://schemas.openxmlformats.org/spreadsheetml/2006/main">
  <c r="H9" i="1" l="1"/>
  <c r="I9" i="1" s="1"/>
  <c r="H10" i="1"/>
  <c r="I10" i="1" s="1"/>
  <c r="F12" i="1" l="1"/>
  <c r="G12" i="1"/>
  <c r="E12" i="1"/>
  <c r="D12" i="1" l="1"/>
  <c r="I11" i="1" l="1"/>
</calcChain>
</file>

<file path=xl/sharedStrings.xml><?xml version="1.0" encoding="utf-8"?>
<sst xmlns="http://schemas.openxmlformats.org/spreadsheetml/2006/main" count="17" uniqueCount="16">
  <si>
    <t>№ п/п</t>
  </si>
  <si>
    <t>Объект закупки</t>
  </si>
  <si>
    <t>Ед. измерения</t>
  </si>
  <si>
    <t>Количество</t>
  </si>
  <si>
    <t>ср.цена</t>
  </si>
  <si>
    <t xml:space="preserve">НМЦК </t>
  </si>
  <si>
    <t>В результате проведения анализа рынка начальная (максимальная) цена контракта составляет:</t>
  </si>
  <si>
    <t xml:space="preserve">КП № 1 </t>
  </si>
  <si>
    <t>Начальная (максимальная) цена контракта определена методом сопоставимых рыночных цен в соответствии с Методическими рекомендациями, утвержденными приказом Минэкономразвития России от 2 октября 2013 г. № 567</t>
  </si>
  <si>
    <t xml:space="preserve">При определении НМЦК использована информация о ценах на услуги, полученная по результатам направления Заказчиком запроса о предоставлении ценовой информации и иследования сети интернет (подрядчикам, исполнителям)  </t>
  </si>
  <si>
    <t>КП 2</t>
  </si>
  <si>
    <t>КП 3</t>
  </si>
  <si>
    <t xml:space="preserve">Обоснование начальной (максимальной) цены контракта </t>
  </si>
  <si>
    <t>шт.</t>
  </si>
  <si>
    <t>Обучение безопасным методам и приемам выполнения работ при воздействии вредных и (или) опасных производственных факторов, источников опасности, идентифицированных в рамках специальной оценки условий труда и оценки профессиональных рисков, продолжительностью 16 часов и более</t>
  </si>
  <si>
    <t>Оказание первой помощи пострадавшим, продолжительностью 8 часов и более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</si>
</sst>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0\ _₽"/>
  </numFmts>
  <fonts count="3" x14ac:knownFonts="1">
    <font>
      <sz val="11"/>
      <color theme="1"/>
      <name val="Calibri"/>
      <family val="2"/>
      <scheme val="minor"/>
    </font>
    <font>
      <sz val="11"/>
      <color rgb="FF000000"/>
      <name val="Times New Roman"/>
      <family val="1"/>
      <charset val="204"/>
    </font>
    <font>
      <b/>
      <sz val="11"/>
      <color rgb="FF000000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rgb="FFFFFFFF"/>
        <bgColor rgb="FFFFFFCC"/>
      </patternFill>
    </fill>
    <fill>
      <patternFill patternType="solid">
        <fgColor theme="0"/>
        <bgColor rgb="FFFFFFCC"/>
      </patternFill>
    </fill>
    <fill>
      <patternFill patternType="solid">
        <fgColor theme="0"/>
        <bgColor rgb="FFFFFF00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1" fillId="0" borderId="0" xfId="0" applyFont="1"/>
    <xf numFmtId="4" fontId="1" fillId="2" borderId="1" xfId="0" applyNumberFormat="1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center" wrapText="1"/>
    </xf>
    <xf numFmtId="2" fontId="1" fillId="4" borderId="1" xfId="0" applyNumberFormat="1" applyFont="1" applyFill="1" applyBorder="1" applyAlignment="1">
      <alignment horizontal="center" vertical="center" wrapText="1"/>
    </xf>
    <xf numFmtId="2" fontId="1" fillId="5" borderId="1" xfId="0" applyNumberFormat="1" applyFont="1" applyFill="1" applyBorder="1" applyAlignment="1">
      <alignment horizontal="center" vertical="center" wrapText="1"/>
    </xf>
    <xf numFmtId="2" fontId="1" fillId="0" borderId="0" xfId="0" applyNumberFormat="1" applyFont="1"/>
    <xf numFmtId="164" fontId="1" fillId="3" borderId="1" xfId="0" applyNumberFormat="1" applyFont="1" applyFill="1" applyBorder="1" applyAlignment="1">
      <alignment horizontal="center" vertical="center" wrapText="1"/>
    </xf>
    <xf numFmtId="164" fontId="2" fillId="0" borderId="1" xfId="0" applyNumberFormat="1" applyFont="1" applyFill="1" applyBorder="1" applyAlignment="1">
      <alignment horizontal="center" vertical="center" wrapText="1"/>
    </xf>
    <xf numFmtId="3" fontId="1" fillId="2" borderId="1" xfId="0" applyNumberFormat="1" applyFont="1" applyFill="1" applyBorder="1" applyAlignment="1">
      <alignment horizontal="center" vertical="center" wrapText="1"/>
    </xf>
    <xf numFmtId="164" fontId="2" fillId="0" borderId="0" xfId="0" applyNumberFormat="1" applyFont="1" applyFill="1" applyBorder="1" applyAlignment="1">
      <alignment horizontal="center" vertical="center" wrapText="1"/>
    </xf>
    <xf numFmtId="4" fontId="1" fillId="0" borderId="0" xfId="0" applyNumberFormat="1" applyFont="1"/>
    <xf numFmtId="0" fontId="1" fillId="0" borderId="0" xfId="0" applyFont="1" applyBorder="1" applyAlignment="1">
      <alignment horizontal="center" vertical="top" wrapText="1"/>
    </xf>
    <xf numFmtId="4" fontId="1" fillId="0" borderId="0" xfId="0" applyNumberFormat="1" applyFont="1" applyBorder="1" applyAlignment="1">
      <alignment horizontal="center"/>
    </xf>
    <xf numFmtId="0" fontId="1" fillId="0" borderId="0" xfId="0" applyFont="1" applyBorder="1" applyAlignment="1">
      <alignment horizontal="center"/>
    </xf>
    <xf numFmtId="0" fontId="1" fillId="0" borderId="0" xfId="0" applyFont="1" applyAlignment="1"/>
    <xf numFmtId="0" fontId="0" fillId="0" borderId="0" xfId="0" applyAlignment="1"/>
    <xf numFmtId="4" fontId="2" fillId="2" borderId="1" xfId="0" applyNumberFormat="1" applyFont="1" applyFill="1" applyBorder="1" applyAlignment="1">
      <alignment horizontal="right" vertical="center" wrapText="1"/>
    </xf>
    <xf numFmtId="0" fontId="0" fillId="0" borderId="0" xfId="0" applyBorder="1" applyAlignment="1">
      <alignment horizontal="center" wrapText="1"/>
    </xf>
    <xf numFmtId="0" fontId="0" fillId="0" borderId="0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9525</xdr:colOff>
      <xdr:row>7</xdr:row>
      <xdr:rowOff>9525</xdr:rowOff>
    </xdr:from>
    <xdr:to>
      <xdr:col>14</xdr:col>
      <xdr:colOff>561975</xdr:colOff>
      <xdr:row>8</xdr:row>
      <xdr:rowOff>0</xdr:rowOff>
    </xdr:to>
    <xdr:sp macro="" textlink="">
      <xdr:nvSpPr>
        <xdr:cNvPr id="2" name="TextBox 1"/>
        <xdr:cNvSpPr txBox="1"/>
      </xdr:nvSpPr>
      <xdr:spPr>
        <a:xfrm>
          <a:off x="8886825" y="1857375"/>
          <a:ext cx="3352800" cy="1685925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rtl="0"/>
          <a:r>
            <a:rPr lang="ru-RU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〖НМЦК〗^рын=  v/n  ∗ ∑2_(i=1)^n▒ц_i </a:t>
          </a:r>
          <a:endParaRPr lang="ru-RU">
            <a:effectLst/>
          </a:endParaRPr>
        </a:p>
        <a:p>
          <a:pPr rtl="0"/>
          <a:r>
            <a:rPr lang="ru-RU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〖НМЦК〗^рын - НМЦК, определяемая методом сопоставимых рыночных цен (анализа рынка);</a:t>
          </a:r>
          <a:endParaRPr lang="ru-RU">
            <a:effectLst/>
          </a:endParaRPr>
        </a:p>
        <a:p>
          <a:pPr rtl="0"/>
          <a:r>
            <a:rPr lang="ru-RU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v - количество (объем) закупаемого товара (работы, услуги);</a:t>
          </a:r>
          <a:endParaRPr lang="ru-RU">
            <a:effectLst/>
          </a:endParaRPr>
        </a:p>
        <a:p>
          <a:pPr rtl="0"/>
          <a:r>
            <a:rPr lang="ru-RU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n - количество значений, используемых в расчете;</a:t>
          </a:r>
          <a:endParaRPr lang="ru-RU">
            <a:effectLst/>
          </a:endParaRPr>
        </a:p>
        <a:p>
          <a:pPr rtl="0"/>
          <a:r>
            <a:rPr lang="ru-RU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i - номер источника ценовой информации;</a:t>
          </a:r>
          <a:endParaRPr lang="ru-RU">
            <a:effectLst/>
          </a:endParaRPr>
        </a:p>
        <a:p>
          <a:pPr rtl="0"/>
          <a:r>
            <a:rPr lang="ru-RU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ц_i- цена единицы товара, работы, услуги, представленная в источнике с номером i, скорректированная с учетом коэффициентов (индексов)</a:t>
          </a:r>
          <a:endParaRPr lang="ru-RU">
            <a:effectLst/>
          </a:endParaRPr>
        </a:p>
      </xdr:txBody>
    </xdr:sp>
    <xdr:clientData/>
  </xdr:twoCellAnchor>
  <xdr:twoCellAnchor>
    <xdr:from>
      <xdr:col>10</xdr:col>
      <xdr:colOff>9524</xdr:colOff>
      <xdr:row>8</xdr:row>
      <xdr:rowOff>0</xdr:rowOff>
    </xdr:from>
    <xdr:to>
      <xdr:col>14</xdr:col>
      <xdr:colOff>571499</xdr:colOff>
      <xdr:row>10</xdr:row>
      <xdr:rowOff>180975</xdr:rowOff>
    </xdr:to>
    <xdr:sp macro="" textlink="">
      <xdr:nvSpPr>
        <xdr:cNvPr id="8" name="TextBox 7"/>
        <xdr:cNvSpPr txBox="1"/>
      </xdr:nvSpPr>
      <xdr:spPr>
        <a:xfrm>
          <a:off x="8886824" y="3676650"/>
          <a:ext cx="3362325" cy="1685925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b"/>
        <a:lstStyle/>
        <a:p>
          <a:pPr rtl="0"/>
          <a:r>
            <a:rPr lang="ru-RU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V=  σ/(&lt;ц&gt;)  ∗100</a:t>
          </a:r>
          <a:endParaRPr lang="ru-RU">
            <a:effectLst/>
          </a:endParaRPr>
        </a:p>
        <a:p>
          <a:pPr rtl="0"/>
          <a:r>
            <a:rPr lang="ru-RU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σ=  (∑2_(i=1)^n▒〖(ц_i^ -&lt;ц&gt;)〗^2 )/(n -1)  - среднее квадратичное отклонение;</a:t>
          </a:r>
          <a:endParaRPr lang="ru-RU">
            <a:effectLst/>
          </a:endParaRPr>
        </a:p>
        <a:p>
          <a:pPr rtl="0"/>
          <a:r>
            <a:rPr lang="ru-RU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ц_i^ - цена единицы товара, работы, услуги, указанная в источнике с номером i;</a:t>
          </a:r>
          <a:endParaRPr lang="ru-RU">
            <a:effectLst/>
          </a:endParaRPr>
        </a:p>
        <a:p>
          <a:pPr rtl="0"/>
          <a:r>
            <a:rPr lang="ru-RU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&lt;ц&gt; - средняя арифметическая величина цены единицы товара, работы, услуги;</a:t>
          </a:r>
          <a:endParaRPr lang="ru-RU">
            <a:effectLst/>
          </a:endParaRPr>
        </a:p>
        <a:p>
          <a:pPr rtl="0"/>
          <a:r>
            <a:rPr lang="ru-RU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n - количество значений, используемых в расчете.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U20"/>
  <sheetViews>
    <sheetView tabSelected="1" view="pageBreakPreview" zoomScaleNormal="100" zoomScaleSheetLayoutView="100" workbookViewId="0">
      <selection activeCell="A15" sqref="A15"/>
    </sheetView>
  </sheetViews>
  <sheetFormatPr defaultColWidth="8.5703125" defaultRowHeight="15" x14ac:dyDescent="0.25"/>
  <cols>
    <col min="1" max="1" width="6.85546875" style="1" customWidth="1"/>
    <col min="2" max="2" width="27.42578125" style="1" customWidth="1"/>
    <col min="3" max="3" width="14.28515625" style="1" customWidth="1"/>
    <col min="4" max="4" width="12.28515625" style="1" customWidth="1"/>
    <col min="5" max="7" width="13.28515625" style="1" customWidth="1"/>
    <col min="8" max="8" width="13.7109375" style="1" bestFit="1" customWidth="1"/>
    <col min="9" max="9" width="16.28515625" style="1" customWidth="1"/>
    <col min="10" max="10" width="2.42578125" style="6" customWidth="1"/>
    <col min="11" max="11" width="15.85546875" style="6" bestFit="1" customWidth="1"/>
    <col min="12" max="12" width="9" style="1" bestFit="1" customWidth="1"/>
    <col min="13" max="16384" width="8.5703125" style="1"/>
  </cols>
  <sheetData>
    <row r="1" spans="1:21" x14ac:dyDescent="0.25">
      <c r="A1"/>
      <c r="B1"/>
      <c r="C1"/>
      <c r="D1"/>
      <c r="E1"/>
      <c r="F1"/>
      <c r="G1"/>
      <c r="H1"/>
      <c r="I1"/>
    </row>
    <row r="2" spans="1:21" x14ac:dyDescent="0.25">
      <c r="A2" s="18" t="s">
        <v>12</v>
      </c>
      <c r="B2" s="18"/>
      <c r="C2" s="18"/>
      <c r="D2" s="18"/>
      <c r="E2" s="18"/>
      <c r="F2" s="18"/>
      <c r="G2" s="18"/>
      <c r="H2" s="18"/>
      <c r="I2" s="18"/>
    </row>
    <row r="3" spans="1:21" x14ac:dyDescent="0.25">
      <c r="A3"/>
      <c r="B3"/>
      <c r="C3"/>
      <c r="D3"/>
      <c r="E3"/>
      <c r="F3"/>
      <c r="G3"/>
      <c r="H3"/>
      <c r="I3"/>
    </row>
    <row r="4" spans="1:21" x14ac:dyDescent="0.25">
      <c r="A4"/>
      <c r="B4"/>
      <c r="C4"/>
      <c r="D4"/>
      <c r="E4"/>
      <c r="F4"/>
      <c r="G4"/>
      <c r="H4"/>
      <c r="I4"/>
    </row>
    <row r="5" spans="1:21" ht="41.25" customHeight="1" x14ac:dyDescent="0.25">
      <c r="A5" s="19" t="s">
        <v>8</v>
      </c>
      <c r="B5" s="19"/>
      <c r="C5" s="19"/>
      <c r="D5" s="19"/>
      <c r="E5" s="19"/>
      <c r="F5" s="19"/>
      <c r="G5" s="19"/>
      <c r="H5" s="19"/>
      <c r="I5" s="19"/>
    </row>
    <row r="6" spans="1:21" ht="29.25" customHeight="1" x14ac:dyDescent="0.25">
      <c r="A6" s="19" t="s">
        <v>9</v>
      </c>
      <c r="B6" s="19"/>
      <c r="C6" s="19"/>
      <c r="D6" s="19"/>
      <c r="E6" s="19"/>
      <c r="F6" s="19"/>
      <c r="G6" s="19"/>
      <c r="H6" s="19"/>
      <c r="I6" s="19"/>
    </row>
    <row r="7" spans="1:21" x14ac:dyDescent="0.25">
      <c r="A7"/>
      <c r="B7"/>
      <c r="C7"/>
      <c r="D7"/>
      <c r="E7"/>
      <c r="F7"/>
      <c r="G7"/>
      <c r="H7"/>
      <c r="I7"/>
    </row>
    <row r="8" spans="1:21" ht="30" customHeight="1" x14ac:dyDescent="0.25">
      <c r="A8" s="2" t="s">
        <v>0</v>
      </c>
      <c r="B8" s="3" t="s">
        <v>1</v>
      </c>
      <c r="C8" s="3" t="s">
        <v>2</v>
      </c>
      <c r="D8" s="3" t="s">
        <v>3</v>
      </c>
      <c r="E8" s="4" t="s">
        <v>7</v>
      </c>
      <c r="F8" s="5" t="s">
        <v>10</v>
      </c>
      <c r="G8" s="5" t="s">
        <v>11</v>
      </c>
      <c r="H8" s="3" t="s">
        <v>4</v>
      </c>
      <c r="I8" s="3" t="s">
        <v>5</v>
      </c>
    </row>
    <row r="9" spans="1:21" ht="221.25" customHeight="1" x14ac:dyDescent="0.25">
      <c r="A9" s="9">
        <v>1</v>
      </c>
      <c r="B9" s="3" t="s">
        <v>14</v>
      </c>
      <c r="C9" s="3" t="s">
        <v>13</v>
      </c>
      <c r="D9" s="3">
        <v>11</v>
      </c>
      <c r="E9" s="7">
        <v>2000</v>
      </c>
      <c r="F9" s="7">
        <v>2000</v>
      </c>
      <c r="G9" s="7">
        <v>2000</v>
      </c>
      <c r="H9" s="7">
        <f t="shared" ref="H9:H10" si="0">IFERROR(ROUND(AVERAGE(E9:G9),2),0)</f>
        <v>2000</v>
      </c>
      <c r="I9" s="7">
        <f t="shared" ref="I9:I10" si="1">H9*D9</f>
        <v>22000</v>
      </c>
    </row>
    <row r="10" spans="1:21" ht="60" x14ac:dyDescent="0.25">
      <c r="A10" s="9">
        <v>2</v>
      </c>
      <c r="B10" s="3" t="s">
        <v>15</v>
      </c>
      <c r="C10" s="3" t="s">
        <v>13</v>
      </c>
      <c r="D10" s="3">
        <v>11</v>
      </c>
      <c r="E10" s="7">
        <v>2000</v>
      </c>
      <c r="F10" s="7">
        <v>2000</v>
      </c>
      <c r="G10" s="7">
        <v>2000</v>
      </c>
      <c r="H10" s="7">
        <f t="shared" si="0"/>
        <v>2000</v>
      </c>
      <c r="I10" s="7">
        <f t="shared" si="1"/>
        <v>22000</v>
      </c>
    </row>
    <row r="11" spans="1:21" x14ac:dyDescent="0.25">
      <c r="A11" s="17" t="s">
        <v>6</v>
      </c>
      <c r="B11" s="17"/>
      <c r="C11" s="17"/>
      <c r="D11" s="17"/>
      <c r="E11" s="17"/>
      <c r="F11" s="17"/>
      <c r="G11" s="17"/>
      <c r="H11" s="17"/>
      <c r="I11" s="8">
        <f>SUM(I9:I10)</f>
        <v>44000</v>
      </c>
    </row>
    <row r="12" spans="1:21" s="14" customFormat="1" hidden="1" x14ac:dyDescent="0.25">
      <c r="A12" s="12"/>
      <c r="B12" s="12"/>
      <c r="C12" s="12"/>
      <c r="D12" s="12">
        <f>SUM(D9:D10)</f>
        <v>22</v>
      </c>
      <c r="E12" s="13" t="e">
        <f>#REF!*#REF!+$D$10*E10</f>
        <v>#REF!</v>
      </c>
      <c r="F12" s="13" t="e">
        <f>#REF!*#REF!+$D$10*F10</f>
        <v>#REF!</v>
      </c>
      <c r="G12" s="13" t="e">
        <f>#REF!*#REF!+$D$10*G10</f>
        <v>#REF!</v>
      </c>
      <c r="H12" s="12"/>
      <c r="I12" s="12"/>
      <c r="J12" s="6"/>
      <c r="K12" s="6"/>
      <c r="L12" s="1"/>
      <c r="M12" s="1"/>
      <c r="N12" s="1"/>
      <c r="O12" s="1"/>
      <c r="P12" s="1"/>
      <c r="Q12" s="1"/>
      <c r="R12" s="1"/>
      <c r="S12" s="1"/>
      <c r="T12" s="1"/>
      <c r="U12" s="1"/>
    </row>
    <row r="14" spans="1:21" x14ac:dyDescent="0.25">
      <c r="A14" s="15"/>
      <c r="B14" s="16"/>
      <c r="C14" s="16"/>
      <c r="D14" s="16"/>
      <c r="E14" s="16"/>
      <c r="F14" s="16"/>
      <c r="G14" s="16"/>
      <c r="H14" s="16"/>
      <c r="I14" s="16"/>
    </row>
    <row r="16" spans="1:21" x14ac:dyDescent="0.25">
      <c r="F16" s="6"/>
      <c r="G16" s="6"/>
    </row>
    <row r="17" spans="5:8" x14ac:dyDescent="0.25">
      <c r="H17" s="11"/>
    </row>
    <row r="20" spans="5:8" x14ac:dyDescent="0.25">
      <c r="E20" s="10"/>
      <c r="F20" s="10"/>
      <c r="G20" s="10"/>
    </row>
  </sheetData>
  <mergeCells count="5">
    <mergeCell ref="A14:I14"/>
    <mergeCell ref="A11:H11"/>
    <mergeCell ref="A2:I2"/>
    <mergeCell ref="A5:I5"/>
    <mergeCell ref="A6:I6"/>
  </mergeCells>
  <pageMargins left="0.11811023622047245" right="0.11811023622047245" top="0.35433070866141736" bottom="0.55118110236220474" header="0" footer="0"/>
  <pageSetup paperSize="9" scale="78" fitToHeight="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Лист1</vt:lpstr>
      <vt:lpstr>Лист1!Область_печати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2026-09-01T10:32:34Z</dcterms:modified>
</cp:coreProperties>
</file>