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</sheets>
  <definedNames>
    <definedName name="_xlnm.Print_Area" localSheetId="0">'Анализ рынка (базовый)'!$A$1:$P$25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<sst xmlns="http://schemas.openxmlformats.org/spreadsheetml/2006/main" count="30" uniqueCount="26">
  <si>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</si>
  <si>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питания: хлебобулочные изделия: сентябрь - декабрь 2026 года</t>
    </r>
  </si>
  <si>
    <t xml:space="preserve">Заказчик: МБОУ СОШ с. Мирное 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</si>
  <si>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</si>
  <si>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</si>
  <si>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</si>
  <si>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</si>
  <si>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</si>
  <si>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</si>
  <si>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"Первый хлебозавод", руб.</t>
  </si>
  <si>
    <t>Цена единицы товара, указанная в источнике № 2.
Реквизиты источника: ООО "Хабаровский хлебозавод № 1", руб.</t>
  </si>
  <si>
    <t>Цена единицы товара, указанная в источнике № 3.
Реквизиты источника: ООО "Добрынь",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</si>
  <si>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</si>
  <si>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</si>
  <si>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</si>
  <si>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</si>
  <si>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Хлеб Белый из муки Первого сорта формовой  0,500  г. в шт.</t>
  </si>
  <si>
    <t>В соответствии с ТЧ</t>
  </si>
  <si>
    <t>кг</t>
  </si>
  <si>
    <t>Хлеб пшенично-ржаной, 0,500 г. в шт.</t>
  </si>
  <si>
    <t>Хлеб йодированный 0,500 г. в шт.</t>
  </si>
  <si>
    <t>ИТОГО:</t>
  </si>
  <si>
    <t xml:space="preserve">Дата подготовки обоснования стартовой (максимальной) цены: 28.07.2026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</si>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</sst>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4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5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left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180" fontId="9" fillId="3" borderId="1" xfId="0" applyNumberFormat="1" applyFont="1" applyFill="1" applyBorder="1" applyAlignment="1">
      <alignment horizontal="center" vertical="center" wrapText="1" shrinkToFit="1"/>
    </xf>
    <xf numFmtId="181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10" fontId="10" fillId="3" borderId="1" xfId="3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 wrapText="1" shrinkToFit="1"/>
    </xf>
    <xf numFmtId="0" fontId="11" fillId="3" borderId="3" xfId="0" applyFont="1" applyFill="1" applyBorder="1" applyAlignment="1">
      <alignment horizontal="right" vertical="center" wrapText="1" shrinkToFit="1"/>
    </xf>
    <xf numFmtId="0" fontId="11" fillId="3" borderId="4" xfId="0" applyFont="1" applyFill="1" applyBorder="1" applyAlignment="1">
      <alignment horizontal="right" vertical="center" wrapText="1" shrinkToFit="1"/>
    </xf>
    <xf numFmtId="181" fontId="12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zoomScale="70" zoomScaleNormal="70" workbookViewId="0">
      <selection activeCell="L8" sqref="L8:L11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2.8518518518519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5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2" customFormat="1" ht="29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7">
        <v>850</v>
      </c>
      <c r="F8" s="20">
        <v>156</v>
      </c>
      <c r="G8" s="20">
        <v>132</v>
      </c>
      <c r="H8" s="20">
        <v>140</v>
      </c>
      <c r="I8" s="21">
        <f>ROUNDDOWN(AVERAGE(F8:H8),2)</f>
        <v>142.66</v>
      </c>
      <c r="J8" s="22">
        <f>STDEV(F8:H8)</f>
        <v>12.22</v>
      </c>
      <c r="K8" s="23">
        <f>J8/I8</f>
        <v>0.0857</v>
      </c>
      <c r="L8" s="21">
        <f>I8*E8</f>
        <v>121261</v>
      </c>
      <c r="M8" s="7"/>
      <c r="N8" s="7"/>
      <c r="O8" s="7"/>
      <c r="P8" s="7"/>
    </row>
    <row r="9" s="2" customFormat="1" ht="14" customHeight="1" spans="1:16">
      <c r="A9" s="17">
        <v>2</v>
      </c>
      <c r="B9" s="18" t="s">
        <v>19</v>
      </c>
      <c r="C9" s="19" t="s">
        <v>17</v>
      </c>
      <c r="D9" s="19" t="s">
        <v>18</v>
      </c>
      <c r="E9" s="17">
        <v>900</v>
      </c>
      <c r="F9" s="20">
        <v>150</v>
      </c>
      <c r="G9" s="20">
        <v>134</v>
      </c>
      <c r="H9" s="20">
        <v>142</v>
      </c>
      <c r="I9" s="21">
        <f>ROUNDDOWN(AVERAGE(F9:H9),2)</f>
        <v>142</v>
      </c>
      <c r="J9" s="22">
        <f>STDEV(F9:H9)</f>
        <v>8</v>
      </c>
      <c r="K9" s="23">
        <f>J9/I9</f>
        <v>0.0563</v>
      </c>
      <c r="L9" s="21">
        <f>I9*E9</f>
        <v>127800</v>
      </c>
      <c r="M9" s="7"/>
      <c r="N9" s="7"/>
      <c r="O9" s="7"/>
      <c r="P9" s="7"/>
    </row>
    <row r="10" s="2" customFormat="1" ht="17" customHeight="1" spans="1:16">
      <c r="A10" s="17">
        <v>3</v>
      </c>
      <c r="B10" s="18" t="s">
        <v>20</v>
      </c>
      <c r="C10" s="19" t="s">
        <v>17</v>
      </c>
      <c r="D10" s="19" t="s">
        <v>18</v>
      </c>
      <c r="E10" s="17">
        <v>1450</v>
      </c>
      <c r="F10" s="20">
        <v>152</v>
      </c>
      <c r="G10" s="20">
        <v>132</v>
      </c>
      <c r="H10" s="20">
        <v>148</v>
      </c>
      <c r="I10" s="21">
        <f>ROUNDDOWN(AVERAGE(F10:H10),2)</f>
        <v>144</v>
      </c>
      <c r="J10" s="22">
        <f>STDEV(F10:H10)</f>
        <v>10.58</v>
      </c>
      <c r="K10" s="23">
        <f>J10/I10</f>
        <v>0.0735</v>
      </c>
      <c r="L10" s="21">
        <f>I10*E10</f>
        <v>208800</v>
      </c>
      <c r="M10" s="7"/>
      <c r="N10" s="7"/>
      <c r="O10" s="7"/>
      <c r="P10" s="7"/>
    </row>
    <row r="11" s="2" customFormat="1" ht="30" customHeight="1" spans="1:16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7">
        <f>SUM(L8:L10)</f>
        <v>457861</v>
      </c>
      <c r="M11" s="7"/>
      <c r="N11" s="7"/>
      <c r="O11" s="7"/>
      <c r="P11" s="7"/>
    </row>
    <row r="12" s="2" customFormat="1" ht="20" customHeight="1" spans="1:16">
      <c r="A12" s="28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7"/>
      <c r="P12" s="7"/>
    </row>
    <row r="13" s="2" customFormat="1" ht="20" customHeight="1" spans="1:16">
      <c r="A13" s="28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7"/>
    </row>
    <row r="14" s="2" customFormat="1" ht="20" customHeight="1" spans="1:16">
      <c r="A14" s="28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</row>
    <row r="15" s="2" customFormat="1" ht="20" customHeight="1" spans="1:16">
      <c r="A15" s="28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s="2" customFormat="1" ht="53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1" customHeight="1" spans="1:16">
      <c r="A17" s="6" t="s">
        <v>23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ht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6"/>
      <c r="N18" s="6"/>
      <c r="O18" s="6"/>
      <c r="P18" s="6"/>
    </row>
    <row r="19" ht="18" spans="1:16">
      <c r="A19" s="6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6"/>
      <c r="N19" s="6"/>
      <c r="O19" s="6"/>
      <c r="P19" s="6"/>
    </row>
    <row r="20" ht="18" spans="1:16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6"/>
      <c r="N20" s="6"/>
      <c r="O20" s="6"/>
      <c r="P20" s="6"/>
    </row>
    <row r="21" ht="18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</row>
    <row r="22" ht="18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M23" s="6"/>
      <c r="N23" s="6"/>
      <c r="O23" s="6"/>
      <c r="P23" s="6"/>
    </row>
  </sheetData>
  <mergeCells count="4">
    <mergeCell ref="A1:P1"/>
    <mergeCell ref="A3:P3"/>
    <mergeCell ref="A4:L4"/>
    <mergeCell ref="A11:K11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2026-07-28T02:46:06Z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98C8E1ED2B51435985259D514C7D48C6_13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