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izovaMaV\AppData\Local\LANIT\LanDocs\EditedFiles\"/>
    </mc:Choice>
  </mc:AlternateContent>
  <bookViews>
    <workbookView xWindow="0" yWindow="0" windowWidth="25470" windowHeight="909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Лист1!$G$12</definedName>
    <definedName name="_ftnref4" localSheetId="0">Лист1!$P$12</definedName>
    <definedName name="_ftnref5" localSheetId="0">Лист1!$B$7</definedName>
    <definedName name="_ftnref6" localSheetId="0">Лист1!$H$13</definedName>
    <definedName name="_ftnref7" localSheetId="0">Лист1!$M$13</definedName>
    <definedName name="_ftnref8" localSheetId="0">Лист1!$N$13</definedName>
    <definedName name="_ftnref9" localSheetId="0">Лист1!$H$14</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8" i="1" l="1"/>
  <c r="N20" i="1"/>
  <c r="N19" i="1"/>
  <c r="N18" i="1"/>
  <c r="L20" i="1" l="1"/>
  <c r="K20" i="1"/>
  <c r="N21" i="1"/>
  <c r="L19" i="1"/>
  <c r="K19" i="1"/>
  <c r="L18" i="1" l="1"/>
</calcChain>
</file>

<file path=xl/sharedStrings.xml><?xml version="1.0" encoding="utf-8"?>
<sst xmlns="http://schemas.openxmlformats.org/spreadsheetml/2006/main" count="46" uniqueCount="36">
  <si>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</si>
  <si>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</si>
  <si>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</si>
  <si>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</si>
  <si>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</si>
  <si>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</si>
  <si>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</si>
  <si>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</si>
  <si>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</si>
  <si>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</si>
  <si>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Обоснование начальной (максимальной) цены контракта, цены контракта, заключаемого с единственным поставщиком (подрядчиком, исполнителем) (НМЦК(ЦК)) определение начальной цены единицы товара, работы, услуги, начальной суммы цен указанных единиц, максимального значения цены контракта, обоснование цены единицы товара, работы, услуги</t>
  </si>
  <si>
    <r>
      <t>Наименование товара, работы, услуги по КТРУ</t>
    </r>
    <r>
      <rPr>
        <sz val="12"/>
        <color theme="1"/>
        <rFont val="Times New Roman"/>
        <family val="1"/>
        <charset val="204"/>
      </rPr>
      <t xml:space="preserve"> </t>
    </r>
  </si>
  <si>
    <t>Типовая принадлежность</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</si>
  <si>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</si>
  <si>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</si>
  <si>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</si>
  <si>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</si>
  <si>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</si>
  <si>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</si>
  <si>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Используемый метод определения НМЦК(ЦК): Метод сопоставимых рыночных цен (анализ рынка)</t>
  </si>
  <si>
    <t>*</t>
  </si>
  <si>
    <t xml:space="preserve">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</si>
  <si>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t>КТРУ отсутствует</t>
  </si>
  <si>
    <t xml:space="preserve">Цена государственного контракта включает в себя все налоги, сборы, пошлины и другие обязательные платежи, которые Исполнитель должен оплачивать в соответствии с условиями государственного контракта, или на иных основаниях, в том числе транспортные расходы.            
Обоснование невозможности применения методов, указанных в ч. 1 ст. 22 Федерального закона от 05.04.2013 № 44-ФЗ.:Цена контракта определена и обоснована с применением иного метода в соответствии с частью 12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</si>
  <si>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t>-</t>
  </si>
  <si>
    <r>
      <t xml:space="preserve">Предмет контракта: </t>
    </r>
    <r>
      <rPr>
        <b/>
        <sz val="12"/>
        <color theme="1"/>
        <rFont val="Times New Roman"/>
        <family val="1"/>
        <charset val="204"/>
      </rPr>
      <t>Оказание услуги по проведению специальных исследований технических средств в выделенных помещениях на соответствие требованиям по безопасности информации (утечки информации за счет акустоэлектромагнитных преобразований в технических средствах и системах) для нужд УФК по Республике Марий Эл</t>
    </r>
  </si>
  <si>
    <t>Оказание услуги по проведению специальных исследований технических средств в выделенных помещениях на соответствие требованиям по безопасности информации (утечки информации за счет акустоэлектромагнитных преобразований в технических средствах и системах) для нужд УФК по Республике Марий Эл</t>
  </si>
  <si>
    <t>шт.</t>
  </si>
  <si>
    <t>Извещатель пожарный Rubezh «ИП212-141»</t>
  </si>
  <si>
    <t>Извещатель охранный магнитоконтактный «ИО-102-16»</t>
  </si>
  <si>
    <t>Электронный замок ACCORDTEC</t>
  </si>
  <si>
    <r>
      <t>Дата подготовки обоснования НМЦК(ЦК):</t>
    </r>
    <r>
      <rPr>
        <b/>
        <sz val="12"/>
        <rFont val="Times New Roman"/>
        <family val="1"/>
        <charset val="204"/>
      </rPr>
      <t xml:space="preserve"> 25.08.2026</t>
    </r>
  </si>
  <si>
    <t xml:space="preserve">Источник   № 1
Вх. № 6422 от 19.08.2026 </t>
  </si>
  <si>
    <t xml:space="preserve">Источник № 2
Вх. № 6426 от 19.08.2026 </t>
  </si>
  <si>
    <t xml:space="preserve">Источник № 3
Вх. № 6427 от 19.08.2026 </t>
  </si>
  <si>
    <t xml:space="preserve">С целью обоснования НМЦК (ЦК) проведено исследование рынка. Направлен запрос о предоставлении ценовой информации посредством электронной почты; размещен  запрос о предоставлении ценовой информации в единой информационной системе в сфере закупок товаров, работ, услуг для обеспечения государственных или муниципальных нужд (далее - ЕИС). Реквизиты запросов ценовой информации (в т.ч. в ЕИС): Запрос цен, запрос о предоставлении ценовой инфорации направлен в  организаций:  исх.от 14.08.2026  № 59-25-23/4245, запрос о предоставлении ценовой информации (ЕИС):  0811400000126000678 (ред.01). Получен ответ по запросу ценовой информации  от 3 (три) организации, по запросу цен, размещенному в ЕИС  получен ответ от 0 (ноль) организаций. На основании данной информации произведен расчет НМЦК (ЦК)  Источник № 1: Вх. от 19.08.2026  № 6422, Источник № 2: от 19.08.2026 № 6426,  Источник №  3: от 19.08.2026 № 6427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</si>
</sst>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b/>
      <sz val="12"/>
      <name val="Times New Roman"/>
      <family val="1"/>
      <charset val="204"/>
    </font>
    <font>
      <sz val="12"/>
      <name val="Times New Roman"/>
      <family val="1"/>
      <charset val="204"/>
    </font>
  </fonts>
  <fills count="3">
    <fill>
      <patternFill patternType="none"/>
    </fill>
    <fill>
      <patternFill patternType="gray125"/>
    </fill>
    <fill>
      <patternFill patternType="solid">
        <fgColor theme="9" tint="0.59999389629810485"/>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s>
  <cellStyleXfs count="2">
    <xf numFmtId="0" fontId="0" fillId="0" borderId="0"/>
    <xf numFmtId="43" fontId="3" fillId="0" borderId="0" applyFont="0" applyFill="0" applyBorder="0" applyAlignment="0" applyProtection="0"/>
  </cellStyleXfs>
  <cellXfs count="38">
    <xf numFmtId="0" fontId="0" fillId="0" borderId="0" xfId="0"/>
    <xf numFmtId="0" fontId="1" fillId="0" borderId="5" xfId="0" applyFont="1" applyBorder="1" applyAlignment="1">
      <alignment horizontal="center" vertical="center" wrapText="1"/>
    </xf>
    <xf numFmtId="0" fontId="1" fillId="0" borderId="0" xfId="0" applyFont="1" applyAlignment="1">
      <alignment wrapText="1"/>
    </xf>
    <xf numFmtId="43" fontId="1" fillId="0" borderId="3" xfId="1" applyFont="1" applyBorder="1" applyAlignment="1">
      <alignment horizontal="center" vertical="center" wrapText="1"/>
    </xf>
    <xf numFmtId="0" fontId="1" fillId="0" borderId="10" xfId="0" applyFont="1" applyBorder="1" applyAlignment="1">
      <alignment horizontal="center" vertical="center" wrapText="1"/>
    </xf>
    <xf numFmtId="43" fontId="1" fillId="0" borderId="3" xfId="1"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5" xfId="0" applyFont="1" applyFill="1" applyBorder="1" applyAlignment="1">
      <alignment horizontal="center" vertical="center" wrapText="1"/>
    </xf>
    <xf numFmtId="2" fontId="1" fillId="0" borderId="3"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4" fillId="0" borderId="0" xfId="0" applyFont="1" applyAlignment="1">
      <alignment horizontal="center" wrapText="1"/>
    </xf>
    <xf numFmtId="0" fontId="5" fillId="0" borderId="0" xfId="0" applyFont="1" applyAlignment="1">
      <alignment horizontal="left" vertical="center" wrapText="1"/>
    </xf>
    <xf numFmtId="0" fontId="1" fillId="0" borderId="8" xfId="0" applyFont="1" applyBorder="1" applyAlignment="1">
      <alignment horizontal="right" vertical="center" wrapText="1"/>
    </xf>
    <xf numFmtId="0" fontId="1" fillId="0" borderId="9"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Border="1" applyAlignment="1">
      <alignment horizontal="left" vertical="center" wrapText="1"/>
    </xf>
    <xf numFmtId="43" fontId="2" fillId="0" borderId="4" xfId="0" applyNumberFormat="1" applyFont="1" applyBorder="1" applyAlignment="1">
      <alignment horizontal="left" vertical="center" wrapText="1"/>
    </xf>
    <xf numFmtId="0" fontId="1" fillId="0" borderId="0" xfId="0" applyFont="1" applyAlignment="1">
      <alignment horizontal="center" wrapText="1"/>
    </xf>
    <xf numFmtId="43" fontId="1" fillId="2" borderId="3" xfId="1"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5"/>
  <sheetViews>
    <sheetView tabSelected="1" topLeftCell="A7" zoomScale="85" zoomScaleNormal="85" workbookViewId="0">
      <selection activeCell="M18" sqref="M18:M20"/>
    </sheetView>
  </sheetViews>
  <sheetFormatPr defaultRowHeight="15.75" x14ac:dyDescent="0.25"/>
  <cols>
    <col min="1" max="1" width="3.7109375" style="2" customWidth="1"/>
    <col min="2" max="2" width="9.140625" style="2"/>
    <col min="3" max="3" width="31.140625" style="2" customWidth="1"/>
    <col min="4" max="4" width="34" style="2" customWidth="1"/>
    <col min="5" max="5" width="20.5703125" style="2" customWidth="1"/>
    <col min="6" max="6" width="14.42578125" style="2" customWidth="1"/>
    <col min="7" max="7" width="12.85546875" style="2" customWidth="1"/>
    <col min="8" max="8" width="19.140625" style="2" customWidth="1"/>
    <col min="9" max="9" width="18.28515625" style="2" customWidth="1"/>
    <col min="10" max="10" width="19" style="2" customWidth="1"/>
    <col min="11" max="12" width="12.85546875" style="2" customWidth="1"/>
    <col min="13" max="13" width="15.5703125" style="2" customWidth="1"/>
    <col min="14" max="14" width="15.42578125" style="2" customWidth="1"/>
    <col min="15" max="15" width="14.140625" style="2" customWidth="1"/>
    <col min="16" max="16" width="14.7109375" style="2" customWidth="1"/>
    <col min="17" max="17" width="14.140625" style="2" customWidth="1"/>
    <col min="18" max="18" width="9.140625" style="2"/>
    <col min="19" max="19" width="12.42578125" style="2" bestFit="1" customWidth="1"/>
    <col min="20" max="16384" width="9.140625" style="2"/>
  </cols>
  <sheetData>
    <row r="1" spans="2:18" ht="60" customHeight="1" x14ac:dyDescent="0.25">
      <c r="B1" s="29" t="s">
        <v>10</v>
      </c>
      <c r="C1" s="29"/>
      <c r="D1" s="29"/>
      <c r="E1" s="29"/>
      <c r="F1" s="29"/>
      <c r="G1" s="29"/>
      <c r="H1" s="29"/>
      <c r="I1" s="29"/>
      <c r="J1" s="29"/>
      <c r="K1" s="29"/>
      <c r="L1" s="29"/>
      <c r="M1" s="29"/>
      <c r="N1" s="29"/>
      <c r="O1" s="29"/>
      <c r="P1" s="29"/>
      <c r="Q1" s="29"/>
      <c r="R1" s="29"/>
    </row>
    <row r="4" spans="2:18" ht="27" customHeight="1" x14ac:dyDescent="0.25">
      <c r="B4" s="30" t="s">
        <v>31</v>
      </c>
      <c r="C4" s="13"/>
      <c r="D4" s="13"/>
      <c r="E4" s="13"/>
      <c r="F4" s="13"/>
      <c r="G4" s="13"/>
      <c r="H4" s="13"/>
      <c r="I4" s="13"/>
      <c r="J4" s="13"/>
      <c r="K4" s="13"/>
      <c r="L4" s="13"/>
      <c r="M4" s="13"/>
      <c r="N4" s="13"/>
      <c r="O4" s="13"/>
      <c r="P4" s="13"/>
      <c r="Q4" s="13"/>
      <c r="R4" s="13"/>
    </row>
    <row r="5" spans="2:18" ht="35.25" customHeight="1" x14ac:dyDescent="0.25">
      <c r="B5" s="13" t="s">
        <v>25</v>
      </c>
      <c r="C5" s="13"/>
      <c r="D5" s="13"/>
      <c r="E5" s="13"/>
      <c r="F5" s="13"/>
      <c r="G5" s="13"/>
      <c r="H5" s="13"/>
      <c r="I5" s="13"/>
      <c r="J5" s="13"/>
      <c r="K5" s="13"/>
      <c r="L5" s="13"/>
      <c r="M5" s="13"/>
      <c r="N5" s="13"/>
      <c r="O5" s="13"/>
      <c r="P5" s="13"/>
      <c r="Q5" s="13"/>
      <c r="R5" s="13"/>
    </row>
    <row r="6" spans="2:18" ht="29.25" customHeight="1" x14ac:dyDescent="0.25">
      <c r="B6" s="30" t="s">
        <v>19</v>
      </c>
      <c r="C6" s="13"/>
      <c r="D6" s="13"/>
      <c r="E6" s="13"/>
      <c r="F6" s="13"/>
      <c r="G6" s="13"/>
      <c r="H6" s="13"/>
      <c r="I6" s="13"/>
      <c r="J6" s="13"/>
      <c r="K6" s="13"/>
      <c r="L6" s="13"/>
      <c r="M6" s="13"/>
      <c r="N6" s="13"/>
      <c r="O6" s="13"/>
      <c r="P6" s="13"/>
      <c r="Q6" s="13"/>
      <c r="R6" s="13"/>
    </row>
    <row r="7" spans="2:18" ht="81" customHeight="1" x14ac:dyDescent="0.25">
      <c r="B7" s="13" t="s">
        <v>35</v>
      </c>
      <c r="C7" s="13"/>
      <c r="D7" s="13"/>
      <c r="E7" s="13"/>
      <c r="F7" s="13"/>
      <c r="G7" s="13"/>
      <c r="H7" s="13"/>
      <c r="I7" s="13"/>
      <c r="J7" s="13"/>
      <c r="K7" s="13"/>
      <c r="L7" s="13"/>
      <c r="M7" s="13"/>
      <c r="N7" s="13"/>
      <c r="O7" s="13"/>
      <c r="P7" s="13"/>
      <c r="Q7" s="13"/>
      <c r="R7" s="13"/>
    </row>
    <row r="8" spans="2:18" ht="28.5" customHeight="1" x14ac:dyDescent="0.25">
      <c r="B8" s="13" t="s">
        <v>0</v>
      </c>
      <c r="C8" s="13"/>
      <c r="D8" s="13"/>
      <c r="E8" s="13"/>
      <c r="F8" s="13"/>
      <c r="G8" s="13"/>
      <c r="H8" s="13"/>
      <c r="I8" s="13"/>
      <c r="J8" s="13"/>
      <c r="K8" s="13"/>
      <c r="L8" s="13"/>
      <c r="M8" s="13"/>
      <c r="N8" s="13"/>
      <c r="O8" s="13"/>
      <c r="P8" s="13"/>
      <c r="Q8" s="13"/>
      <c r="R8" s="13"/>
    </row>
    <row r="9" spans="2:18" ht="25.5" customHeight="1" x14ac:dyDescent="0.25">
      <c r="B9" s="13" t="s">
        <v>7</v>
      </c>
      <c r="C9" s="13"/>
      <c r="D9" s="13"/>
      <c r="E9" s="13"/>
      <c r="F9" s="13"/>
      <c r="G9" s="13"/>
      <c r="H9" s="13"/>
      <c r="I9" s="13"/>
      <c r="J9" s="13"/>
      <c r="K9" s="13"/>
      <c r="L9" s="13"/>
      <c r="M9" s="13"/>
      <c r="N9" s="13"/>
      <c r="O9" s="13"/>
      <c r="P9" s="13"/>
      <c r="Q9" s="13"/>
      <c r="R9" s="13"/>
    </row>
    <row r="11" spans="2:18" ht="16.5" thickBot="1" x14ac:dyDescent="0.3"/>
    <row r="12" spans="2:18" ht="16.5" thickBot="1" x14ac:dyDescent="0.3">
      <c r="B12" s="14" t="s">
        <v>8</v>
      </c>
      <c r="C12" s="22" t="s">
        <v>11</v>
      </c>
      <c r="D12" s="14" t="s">
        <v>1</v>
      </c>
      <c r="E12" s="22" t="s">
        <v>12</v>
      </c>
      <c r="F12" s="14" t="s">
        <v>2</v>
      </c>
      <c r="G12" s="22" t="s">
        <v>13</v>
      </c>
      <c r="H12" s="17" t="s">
        <v>3</v>
      </c>
      <c r="I12" s="18"/>
      <c r="J12" s="18"/>
      <c r="K12" s="18"/>
      <c r="L12" s="18"/>
      <c r="M12" s="18"/>
      <c r="N12" s="18"/>
      <c r="O12" s="19"/>
      <c r="P12" s="14" t="s">
        <v>17</v>
      </c>
      <c r="Q12" s="14" t="s">
        <v>18</v>
      </c>
    </row>
    <row r="13" spans="2:18" ht="28.5" customHeight="1" thickBot="1" x14ac:dyDescent="0.3">
      <c r="B13" s="15"/>
      <c r="C13" s="20"/>
      <c r="D13" s="15"/>
      <c r="E13" s="20"/>
      <c r="F13" s="15"/>
      <c r="G13" s="20"/>
      <c r="H13" s="17" t="s">
        <v>14</v>
      </c>
      <c r="I13" s="18"/>
      <c r="J13" s="19"/>
      <c r="K13" s="14" t="s">
        <v>4</v>
      </c>
      <c r="L13" s="14" t="s">
        <v>9</v>
      </c>
      <c r="M13" s="20" t="s">
        <v>15</v>
      </c>
      <c r="N13" s="23" t="s">
        <v>16</v>
      </c>
      <c r="O13" s="24"/>
      <c r="P13" s="15"/>
      <c r="Q13" s="15"/>
    </row>
    <row r="14" spans="2:18" ht="61.5" customHeight="1" thickBot="1" x14ac:dyDescent="0.3">
      <c r="B14" s="15"/>
      <c r="C14" s="20"/>
      <c r="D14" s="15"/>
      <c r="E14" s="20"/>
      <c r="F14" s="15"/>
      <c r="G14" s="20"/>
      <c r="H14" s="6" t="s">
        <v>32</v>
      </c>
      <c r="I14" s="7" t="s">
        <v>33</v>
      </c>
      <c r="J14" s="7" t="s">
        <v>34</v>
      </c>
      <c r="K14" s="15"/>
      <c r="L14" s="15"/>
      <c r="M14" s="20"/>
      <c r="N14" s="25"/>
      <c r="O14" s="26"/>
      <c r="P14" s="15"/>
      <c r="Q14" s="15"/>
    </row>
    <row r="15" spans="2:18" ht="57" customHeight="1" thickBot="1" x14ac:dyDescent="0.3">
      <c r="B15" s="16"/>
      <c r="C15" s="20"/>
      <c r="D15" s="16"/>
      <c r="E15" s="21"/>
      <c r="F15" s="16"/>
      <c r="G15" s="21"/>
      <c r="H15" s="4" t="s">
        <v>5</v>
      </c>
      <c r="I15" s="1" t="s">
        <v>5</v>
      </c>
      <c r="J15" s="1" t="s">
        <v>5</v>
      </c>
      <c r="K15" s="16"/>
      <c r="L15" s="16"/>
      <c r="M15" s="21"/>
      <c r="N15" s="27"/>
      <c r="O15" s="28"/>
      <c r="P15" s="16"/>
      <c r="Q15" s="16"/>
    </row>
    <row r="16" spans="2:18" ht="16.5" thickBot="1" x14ac:dyDescent="0.3">
      <c r="B16" s="9">
        <v>1</v>
      </c>
      <c r="C16" s="4">
        <v>2</v>
      </c>
      <c r="D16" s="1">
        <v>3</v>
      </c>
      <c r="E16" s="1">
        <v>4</v>
      </c>
      <c r="F16" s="1">
        <v>5</v>
      </c>
      <c r="G16" s="1">
        <v>6</v>
      </c>
      <c r="H16" s="1">
        <v>7</v>
      </c>
      <c r="I16" s="1">
        <v>8</v>
      </c>
      <c r="J16" s="1">
        <v>9</v>
      </c>
      <c r="K16" s="1">
        <v>10</v>
      </c>
      <c r="L16" s="1">
        <v>11</v>
      </c>
      <c r="M16" s="1">
        <v>12</v>
      </c>
      <c r="N16" s="17">
        <v>13</v>
      </c>
      <c r="O16" s="19"/>
      <c r="P16" s="1">
        <v>14</v>
      </c>
      <c r="Q16" s="1">
        <v>15</v>
      </c>
    </row>
    <row r="17" spans="2:17" ht="48" customHeight="1" thickBot="1" x14ac:dyDescent="0.3">
      <c r="B17" s="17" t="s">
        <v>26</v>
      </c>
      <c r="C17" s="18"/>
      <c r="D17" s="18"/>
      <c r="E17" s="18"/>
      <c r="F17" s="18"/>
      <c r="G17" s="18"/>
      <c r="H17" s="18"/>
      <c r="I17" s="18"/>
      <c r="J17" s="18"/>
      <c r="K17" s="18"/>
      <c r="L17" s="18"/>
      <c r="M17" s="18"/>
      <c r="N17" s="18"/>
      <c r="O17" s="18"/>
      <c r="P17" s="18"/>
      <c r="Q17" s="19"/>
    </row>
    <row r="18" spans="2:17" s="10" customFormat="1" ht="45.75" customHeight="1" thickBot="1" x14ac:dyDescent="0.3">
      <c r="B18" s="11">
        <v>1</v>
      </c>
      <c r="C18" s="11" t="s">
        <v>22</v>
      </c>
      <c r="D18" s="12" t="s">
        <v>28</v>
      </c>
      <c r="E18" s="11" t="s">
        <v>24</v>
      </c>
      <c r="F18" s="11" t="s">
        <v>27</v>
      </c>
      <c r="G18" s="11">
        <v>2</v>
      </c>
      <c r="H18" s="3">
        <v>4500</v>
      </c>
      <c r="I18" s="3">
        <v>3000</v>
      </c>
      <c r="J18" s="3">
        <v>2500</v>
      </c>
      <c r="K18" s="3">
        <f>(STDEV(H18:J18)/AVERAGE(H18:J18))*100</f>
        <v>31.22</v>
      </c>
      <c r="L18" s="8">
        <f>ROUNDDOWN(AVERAGE(H18:J18),2)</f>
        <v>3333.33</v>
      </c>
      <c r="M18" s="37">
        <v>38000</v>
      </c>
      <c r="N18" s="3">
        <f>G18*J18</f>
        <v>5000</v>
      </c>
      <c r="O18" s="5" t="s">
        <v>20</v>
      </c>
      <c r="P18" s="11"/>
      <c r="Q18" s="11"/>
    </row>
    <row r="19" spans="2:17" s="10" customFormat="1" ht="45.75" customHeight="1" thickBot="1" x14ac:dyDescent="0.3">
      <c r="B19" s="11">
        <v>2</v>
      </c>
      <c r="C19" s="11" t="s">
        <v>22</v>
      </c>
      <c r="D19" s="12" t="s">
        <v>29</v>
      </c>
      <c r="E19" s="11" t="s">
        <v>24</v>
      </c>
      <c r="F19" s="11" t="s">
        <v>27</v>
      </c>
      <c r="G19" s="11">
        <v>1</v>
      </c>
      <c r="H19" s="3">
        <v>3000</v>
      </c>
      <c r="I19" s="3">
        <v>2500</v>
      </c>
      <c r="J19" s="3">
        <v>2000</v>
      </c>
      <c r="K19" s="3">
        <f t="shared" ref="K19:K20" si="0">(STDEV(H19:J19)/AVERAGE(H19:J19))*100</f>
        <v>20</v>
      </c>
      <c r="L19" s="8">
        <f t="shared" ref="L19:L20" si="1">ROUNDDOWN(AVERAGE(H19:J19),2)</f>
        <v>2500</v>
      </c>
      <c r="M19" s="37">
        <v>38000</v>
      </c>
      <c r="N19" s="3">
        <f>G19*J19</f>
        <v>2000</v>
      </c>
      <c r="O19" s="5" t="s">
        <v>20</v>
      </c>
      <c r="P19" s="11"/>
      <c r="Q19" s="11"/>
    </row>
    <row r="20" spans="2:17" s="10" customFormat="1" ht="45.75" customHeight="1" thickBot="1" x14ac:dyDescent="0.3">
      <c r="B20" s="11">
        <v>3</v>
      </c>
      <c r="C20" s="11" t="s">
        <v>22</v>
      </c>
      <c r="D20" s="12" t="s">
        <v>30</v>
      </c>
      <c r="E20" s="11" t="s">
        <v>24</v>
      </c>
      <c r="F20" s="11" t="s">
        <v>27</v>
      </c>
      <c r="G20" s="11">
        <v>1</v>
      </c>
      <c r="H20" s="3">
        <v>4500</v>
      </c>
      <c r="I20" s="3">
        <v>5000</v>
      </c>
      <c r="J20" s="3">
        <v>3000</v>
      </c>
      <c r="K20" s="3">
        <f t="shared" si="0"/>
        <v>24.98</v>
      </c>
      <c r="L20" s="8">
        <f t="shared" si="1"/>
        <v>4166.66</v>
      </c>
      <c r="M20" s="37">
        <v>38000</v>
      </c>
      <c r="N20" s="3">
        <f>G20*J20</f>
        <v>3000</v>
      </c>
      <c r="O20" s="5" t="s">
        <v>20</v>
      </c>
      <c r="P20" s="11"/>
      <c r="Q20" s="11"/>
    </row>
    <row r="21" spans="2:17" ht="16.5" customHeight="1" thickBot="1" x14ac:dyDescent="0.3">
      <c r="B21" s="31" t="s">
        <v>6</v>
      </c>
      <c r="C21" s="32"/>
      <c r="D21" s="33"/>
      <c r="E21" s="33"/>
      <c r="F21" s="33"/>
      <c r="G21" s="33"/>
      <c r="H21" s="33"/>
      <c r="I21" s="33"/>
      <c r="J21" s="33"/>
      <c r="K21" s="33"/>
      <c r="L21" s="33"/>
      <c r="M21" s="33"/>
      <c r="N21" s="34">
        <f>SUM(N18:N20)</f>
        <v>10000</v>
      </c>
      <c r="O21" s="35"/>
      <c r="P21" s="1"/>
      <c r="Q21" s="1"/>
    </row>
    <row r="23" spans="2:17" ht="31.5" customHeight="1" x14ac:dyDescent="0.25">
      <c r="B23" s="36" t="s">
        <v>23</v>
      </c>
      <c r="C23" s="36"/>
      <c r="D23" s="36"/>
      <c r="E23" s="36"/>
      <c r="F23" s="36"/>
      <c r="G23" s="36"/>
      <c r="H23" s="36"/>
      <c r="I23" s="36"/>
      <c r="J23" s="36"/>
      <c r="K23" s="36"/>
      <c r="L23" s="36"/>
      <c r="M23" s="36"/>
      <c r="N23" s="36"/>
      <c r="O23" s="36"/>
      <c r="P23" s="36"/>
      <c r="Q23" s="36"/>
    </row>
    <row r="25" spans="2:17" ht="86.25" customHeight="1" x14ac:dyDescent="0.25">
      <c r="B25" s="36" t="s">
        <v>21</v>
      </c>
      <c r="C25" s="36"/>
      <c r="D25" s="36"/>
      <c r="E25" s="36"/>
      <c r="F25" s="36"/>
      <c r="G25" s="36"/>
      <c r="H25" s="36"/>
      <c r="I25" s="36"/>
      <c r="J25" s="36"/>
      <c r="K25" s="36"/>
      <c r="L25" s="36"/>
      <c r="M25" s="36"/>
      <c r="N25" s="36"/>
      <c r="O25" s="36"/>
      <c r="P25" s="36"/>
      <c r="Q25" s="36"/>
    </row>
  </sheetData>
  <mergeCells count="27">
    <mergeCell ref="B21:M21"/>
    <mergeCell ref="N21:O21"/>
    <mergeCell ref="N16:O16"/>
    <mergeCell ref="B17:Q17"/>
    <mergeCell ref="B25:Q25"/>
    <mergeCell ref="B23:Q23"/>
    <mergeCell ref="B1:R1"/>
    <mergeCell ref="B4:R4"/>
    <mergeCell ref="B5:R5"/>
    <mergeCell ref="B6:R6"/>
    <mergeCell ref="B7:R7"/>
    <mergeCell ref="B8:R8"/>
    <mergeCell ref="B9:R9"/>
    <mergeCell ref="P12:P15"/>
    <mergeCell ref="H13:J13"/>
    <mergeCell ref="K13:K15"/>
    <mergeCell ref="M13:M15"/>
    <mergeCell ref="B12:B15"/>
    <mergeCell ref="L13:L15"/>
    <mergeCell ref="C12:C15"/>
    <mergeCell ref="Q12:Q15"/>
    <mergeCell ref="N13:O15"/>
    <mergeCell ref="D12:D15"/>
    <mergeCell ref="E12:E15"/>
    <mergeCell ref="F12:F15"/>
    <mergeCell ref="G12:G15"/>
    <mergeCell ref="H12:O12"/>
  </mergeCells>
  <pageMargins left="0.7" right="0.7" top="0.75" bottom="0.75" header="0.3" footer="0.3"/>
  <pageSetup paperSize="9" scale="4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2026-05-28T13:58:39Z</cp:lastPrinted>
  <dcterms:created xsi:type="dcterms:W3CDTF">2025-05-16T11:17:36Z</dcterms:created>
  <dcterms:modified xsi:type="dcterms:W3CDTF">2026-08-25T09:16:50Z</dcterms:modified>
</cp:coreProperties>
</file>