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\народный фронт\2 этап\"/>
    </mc:Choice>
  </mc:AlternateContent>
  <bookViews>
    <workbookView xWindow="360" yWindow="15" windowWidth="20955" windowHeight="9720"/>
  </bookViews>
  <sheets>
    <sheet name="Расчет цены" sheetId="1" r:id="rId1"/>
    <sheet name="Лист1" sheetId="2" r:id="rId2"/>
  </sheets>
  <definedNames>
    <definedName name="_xlnm._FilterDatabase" localSheetId="0" hidden="1">'Расчет цены'!$G$1:$G$4</definedName>
    <definedName name="_xlnm.Print_Area" localSheetId="0">'Расчет цены'!$A$1:$Q$4</definedName>
  </definedNames>
  <calcPr calcId="152511"/>
</workbook>
</file>

<file path=xl/calcChain.xml><?xml version="1.0" encoding="utf-8"?>
<calcChain xmlns="http://schemas.openxmlformats.org/spreadsheetml/2006/main">
  <c r="O4" i="1" l="1"/>
  <c r="P4" i="1" s="1"/>
  <c r="Q4" i="1" s="1"/>
  <c r="Q5" i="1" s="1"/>
  <c r="M4" i="1"/>
  <c r="N4" i="1" s="1"/>
  <c r="L4" i="1"/>
</calcChain>
</file>

<file path=xl/sharedStrings.xml><?xml version="1.0" encoding="utf-8"?>
<sst xmlns="http://schemas.openxmlformats.org/spreadsheetml/2006/main" count="29" uniqueCount="27">
  <si>
    <t xml:space="preserve">Обоснование начальной (максимальной) цены контракта (Н(М)ЦК)
</t>
  </si>
  <si>
    <t>№</t>
  </si>
  <si>
    <t>Наименование предмета контракта</t>
  </si>
  <si>
    <t>Ед. изм</t>
  </si>
  <si>
    <t>Кол-во</t>
  </si>
  <si>
    <t>Ценовая информация стоимости объекта закупки, (руб) за ед.изм.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</si>
  <si>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</si>
  <si>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</si>
  <si>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</si>
  <si>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</t>
  </si>
  <si>
    <t xml:space="preserve">Источник №1 </t>
  </si>
  <si>
    <t xml:space="preserve">Источник №2 </t>
  </si>
  <si>
    <t>Источник №3</t>
  </si>
  <si>
    <t xml:space="preserve">Номер сведений о контракте №___ от </t>
  </si>
  <si>
    <r>
      <t>Средняя арифметическая цена за единицу     &lt;</t>
    </r>
    <r>
      <rPr>
        <b/>
        <i/>
        <sz val="8"/>
        <rFont val="Times New Roman"/>
      </rPr>
      <t>ц</t>
    </r>
    <r>
      <rPr>
        <b/>
        <sz val="8"/>
        <rFont val="Times New Roman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</si>
  <si>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</si>
  <si>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8"/>
        <rFont val="Times New Roman"/>
      </rPr>
      <t xml:space="preserve">         (не должен превышать 33%)</t>
    </r>
  </si>
  <si>
    <r>
      <rPr>
        <b/>
        <sz val="8"/>
        <rFont val="Times New Roman"/>
      </rPr>
      <t>Расчет Н(М)ЦК по формуле</t>
    </r>
    <r>
      <rPr>
        <sz val="8"/>
        <rFont val="Times New Roman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</si>
  <si>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</si>
  <si>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Н(М)ЦК с учетом округления цены за единицу (руб.)</t>
  </si>
  <si>
    <t>Оказание услуг по оценке рыночной стоимости автомобилей</t>
  </si>
  <si>
    <t>усл.ед</t>
  </si>
  <si>
    <t>ИТОГО:</t>
  </si>
  <si>
    <t>В результате проведенного расчета Н(М)ЦК контракта составила:</t>
  </si>
  <si>
    <t>9 000, 00</t>
  </si>
  <si>
    <t>рублей</t>
  </si>
  <si>
    <t xml:space="preserve">В соответствии с пунктом 4.4. Методических рекомендаций, утвержденных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нормативный метод может применяться для определения НМЦК (если цена товара, работы, услуги нормируется в соответствии с действующим законодательством Российской Федерации) совместно с методом сопоставимых рыночных цен (анализа рынка).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</si>
</sst>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7" x14ac:knownFonts="1">
    <font>
      <sz val="11"/>
      <color theme="1"/>
      <name val="Calibri"/>
      <scheme val="minor"/>
    </font>
    <font>
      <sz val="10"/>
      <name val="Arial Cyr"/>
    </font>
    <font>
      <sz val="10"/>
      <color theme="1"/>
      <name val="Times New Roman"/>
    </font>
    <font>
      <b/>
      <sz val="12"/>
      <name val="Times New Roman"/>
    </font>
    <font>
      <b/>
      <sz val="8"/>
      <name val="Times New Roman"/>
    </font>
    <font>
      <sz val="8"/>
      <name val="Times New Roman"/>
    </font>
    <font>
      <b/>
      <sz val="8"/>
      <color theme="1"/>
      <name val="Times New Roman"/>
    </font>
    <font>
      <sz val="14"/>
      <name val="Times New Roman"/>
    </font>
    <font>
      <sz val="10"/>
      <name val="Times New Roman"/>
    </font>
    <font>
      <sz val="12"/>
      <name val="Times New Roman"/>
    </font>
    <font>
      <sz val="12"/>
      <color theme="1"/>
      <name val="Times New Roman"/>
    </font>
    <font>
      <b/>
      <sz val="10"/>
      <color theme="1"/>
      <name val="Times New Roman"/>
    </font>
    <font>
      <b/>
      <sz val="11"/>
      <color theme="1"/>
      <name val="Times New Roman"/>
    </font>
    <font>
      <b/>
      <sz val="12"/>
      <color theme="1"/>
      <name val="Times New Roman"/>
    </font>
    <font>
      <b/>
      <sz val="14"/>
      <color theme="1"/>
      <name val="Times New Roman"/>
    </font>
    <font>
      <b/>
      <i/>
      <sz val="8"/>
      <name val="Times New Roman"/>
    </font>
    <font>
      <i/>
      <sz val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 applyProtection="1">
      <protection locked="0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2" fillId="2" borderId="0" xfId="0" applyFont="1" applyFill="1" applyProtection="1"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8" fillId="0" borderId="2" xfId="1" applyFont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/>
      <protection locked="0"/>
    </xf>
    <xf numFmtId="2" fontId="9" fillId="2" borderId="2" xfId="0" applyNumberFormat="1" applyFont="1" applyFill="1" applyBorder="1" applyAlignment="1" applyProtection="1">
      <alignment horizontal="center" vertical="center"/>
      <protection locked="0"/>
    </xf>
    <xf numFmtId="2" fontId="9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9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9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10" fillId="2" borderId="2" xfId="0" applyNumberFormat="1" applyFont="1" applyFill="1" applyBorder="1" applyAlignment="1" applyProtection="1">
      <alignment horizontal="center" vertical="center"/>
      <protection locked="0"/>
    </xf>
    <xf numFmtId="4" fontId="10" fillId="0" borderId="2" xfId="0" applyNumberFormat="1" applyFont="1" applyBorder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2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11" fillId="0" borderId="2" xfId="0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13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media4.svg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image" Target="../media/media1.svg"/><Relationship Id="rId1" Type="http://schemas.openxmlformats.org/officeDocument/2006/relationships/image" Target="../media/image1.png"/><Relationship Id="rId6" Type="http://schemas.openxmlformats.org/officeDocument/2006/relationships/image" Target="../media/media3.svg"/><Relationship Id="rId5" Type="http://schemas.openxmlformats.org/officeDocument/2006/relationships/image" Target="../media/image3.png"/><Relationship Id="rId4" Type="http://schemas.openxmlformats.org/officeDocument/2006/relationships/image" Target="../media/media2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2</xdr:row>
      <xdr:rowOff>952500</xdr:rowOff>
    </xdr:from>
    <xdr:to>
      <xdr:col>14</xdr:col>
      <xdr:colOff>0</xdr:colOff>
      <xdr:row>2</xdr:row>
      <xdr:rowOff>1304925</xdr:rowOff>
    </xdr:to>
    <xdr:pic>
      <xdr:nvPicPr>
        <xdr:cNvPr id="2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2"/>
            </a:ext>
          </a:extLst>
        </a:blip>
        <a:stretch/>
      </xdr:blipFill>
      <xdr:spPr bwMode="auto">
        <a:xfrm>
          <a:off x="11334750" y="21050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2</xdr:row>
      <xdr:rowOff>923925</xdr:rowOff>
    </xdr:from>
    <xdr:to>
      <xdr:col>12</xdr:col>
      <xdr:colOff>1019175</xdr:colOff>
      <xdr:row>2</xdr:row>
      <xdr:rowOff>1362075</xdr:rowOff>
    </xdr:to>
    <xdr:pic>
      <xdr:nvPicPr>
        <xdr:cNvPr id="21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4"/>
            </a:ext>
          </a:extLst>
        </a:blip>
        <a:stretch/>
      </xdr:blipFill>
      <xdr:spPr bwMode="auto">
        <a:xfrm>
          <a:off x="10306049" y="2076450"/>
          <a:ext cx="1000125" cy="438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19050</xdr:colOff>
      <xdr:row>2</xdr:row>
      <xdr:rowOff>1600200</xdr:rowOff>
    </xdr:from>
    <xdr:to>
      <xdr:col>14</xdr:col>
      <xdr:colOff>1504950</xdr:colOff>
      <xdr:row>2</xdr:row>
      <xdr:rowOff>1962150</xdr:rowOff>
    </xdr:to>
    <xdr:pic>
      <xdr:nvPicPr>
        <xdr:cNvPr id="217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6"/>
            </a:ext>
          </a:extLst>
        </a:blip>
        <a:stretch/>
      </xdr:blipFill>
      <xdr:spPr bwMode="auto">
        <a:xfrm>
          <a:off x="12287250" y="27527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245534</xdr:colOff>
      <xdr:row>2</xdr:row>
      <xdr:rowOff>1146175</xdr:rowOff>
    </xdr:from>
    <xdr:to>
      <xdr:col>14</xdr:col>
      <xdr:colOff>397933</xdr:colOff>
      <xdr:row>2</xdr:row>
      <xdr:rowOff>1374774</xdr:rowOff>
    </xdr:to>
    <xdr:pic>
      <xdr:nvPicPr>
        <xdr:cNvPr id="217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8"/>
            </a:ext>
          </a:extLst>
        </a:blip>
        <a:stretch/>
      </xdr:blipFill>
      <xdr:spPr bwMode="auto">
        <a:xfrm>
          <a:off x="9389534" y="2172758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3"/>
  <sheetViews>
    <sheetView tabSelected="1" topLeftCell="B7" zoomScale="90" workbookViewId="0">
      <selection activeCell="O19" sqref="O19"/>
    </sheetView>
  </sheetViews>
  <sheetFormatPr defaultColWidth="9.140625" defaultRowHeight="12.75" x14ac:dyDescent="0.2"/>
  <cols>
    <col min="1" max="1" width="3.140625" style="1" customWidth="1"/>
    <col min="2" max="2" width="28.5703125" style="1" customWidth="1"/>
    <col min="3" max="3" width="8.28515625" style="1" customWidth="1"/>
    <col min="4" max="4" width="10" style="1" customWidth="1"/>
    <col min="5" max="5" width="15.85546875" style="1" customWidth="1"/>
    <col min="6" max="6" width="16.140625" style="1" customWidth="1"/>
    <col min="7" max="7" width="12.85546875" style="1" customWidth="1"/>
    <col min="8" max="8" width="6.5703125" style="1" hidden="1" customWidth="1"/>
    <col min="9" max="9" width="7.42578125" style="1" hidden="1" customWidth="1"/>
    <col min="10" max="10" width="10.5703125" style="1" hidden="1" customWidth="1"/>
    <col min="11" max="11" width="3.28515625" style="1" hidden="1" customWidth="1"/>
    <col min="12" max="12" width="15.5703125" style="1" customWidth="1"/>
    <col min="13" max="13" width="12.28515625" style="1" customWidth="1"/>
    <col min="14" max="14" width="14.42578125" style="1" customWidth="1"/>
    <col min="15" max="15" width="22.7109375" style="1" customWidth="1"/>
    <col min="16" max="16" width="15.28515625" style="1" customWidth="1"/>
    <col min="17" max="17" width="18.85546875" style="1" customWidth="1"/>
    <col min="18" max="18" width="11.28515625" style="1" bestFit="1" customWidth="1"/>
    <col min="19" max="19" width="10.42578125" style="1" bestFit="1" customWidth="1"/>
    <col min="20" max="16384" width="9.140625" style="1"/>
  </cols>
  <sheetData>
    <row r="1" spans="1:51" ht="42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51" ht="39" customHeight="1" x14ac:dyDescent="0.2">
      <c r="A2" s="23" t="s">
        <v>1</v>
      </c>
      <c r="B2" s="23" t="s">
        <v>2</v>
      </c>
      <c r="C2" s="24" t="s">
        <v>3</v>
      </c>
      <c r="D2" s="24" t="s">
        <v>4</v>
      </c>
      <c r="E2" s="26" t="s">
        <v>5</v>
      </c>
      <c r="F2" s="27"/>
      <c r="G2" s="28"/>
      <c r="H2" s="26" t="s">
        <v>6</v>
      </c>
      <c r="I2" s="27"/>
      <c r="J2" s="27"/>
      <c r="K2" s="24" t="s">
        <v>7</v>
      </c>
      <c r="L2" s="30" t="s">
        <v>8</v>
      </c>
      <c r="M2" s="30"/>
      <c r="N2" s="30"/>
      <c r="O2" s="31" t="s">
        <v>9</v>
      </c>
      <c r="P2" s="31"/>
      <c r="Q2" s="31"/>
    </row>
    <row r="3" spans="1:51" ht="166.5" customHeight="1" x14ac:dyDescent="0.2">
      <c r="A3" s="24"/>
      <c r="B3" s="23"/>
      <c r="C3" s="25"/>
      <c r="D3" s="25"/>
      <c r="E3" s="2" t="s">
        <v>10</v>
      </c>
      <c r="F3" s="2" t="s">
        <v>11</v>
      </c>
      <c r="G3" s="2" t="s">
        <v>12</v>
      </c>
      <c r="H3" s="2" t="s">
        <v>13</v>
      </c>
      <c r="I3" s="2" t="s">
        <v>13</v>
      </c>
      <c r="J3" s="2" t="s">
        <v>13</v>
      </c>
      <c r="K3" s="29"/>
      <c r="L3" s="2" t="s">
        <v>14</v>
      </c>
      <c r="M3" s="2" t="s">
        <v>15</v>
      </c>
      <c r="N3" s="2" t="s">
        <v>16</v>
      </c>
      <c r="O3" s="3" t="s">
        <v>17</v>
      </c>
      <c r="P3" s="4" t="s">
        <v>18</v>
      </c>
      <c r="Q3" s="4" t="s">
        <v>19</v>
      </c>
    </row>
    <row r="4" spans="1:51" s="5" customFormat="1" ht="52.5" customHeight="1" x14ac:dyDescent="0.2">
      <c r="A4" s="6">
        <v>1</v>
      </c>
      <c r="B4" s="7" t="s">
        <v>20</v>
      </c>
      <c r="C4" s="8" t="s">
        <v>21</v>
      </c>
      <c r="D4" s="8">
        <v>2</v>
      </c>
      <c r="E4" s="9">
        <v>4000</v>
      </c>
      <c r="F4" s="10">
        <v>5000</v>
      </c>
      <c r="G4" s="10">
        <v>4500</v>
      </c>
      <c r="H4" s="11"/>
      <c r="I4" s="11"/>
      <c r="J4" s="11"/>
      <c r="K4" s="11"/>
      <c r="L4" s="12">
        <f>(E4+F4+G4)/3</f>
        <v>4500</v>
      </c>
      <c r="M4" s="13">
        <f>SQRT(((SUM((POWER(E4-L4,2)),(POWER(F4-L4,2)),(POWER(G4-L4,2)))/(COLUMNS(E4:G4)-1))))</f>
        <v>500</v>
      </c>
      <c r="N4" s="13">
        <f>M4/L4*100</f>
        <v>11.111111111111111</v>
      </c>
      <c r="O4" s="12">
        <f>(E4+F4+G4)/3</f>
        <v>4500</v>
      </c>
      <c r="P4" s="12">
        <f>O4</f>
        <v>4500</v>
      </c>
      <c r="Q4" s="12">
        <f>P4*D4</f>
        <v>9000</v>
      </c>
    </row>
    <row r="5" spans="1:51" ht="22.5" customHeight="1" x14ac:dyDescent="0.25">
      <c r="O5" s="32" t="s">
        <v>22</v>
      </c>
      <c r="P5" s="33"/>
      <c r="Q5" s="14">
        <f>SUM(Q4)</f>
        <v>9000</v>
      </c>
    </row>
    <row r="6" spans="1:51" ht="19.5" customHeight="1" x14ac:dyDescent="0.3">
      <c r="B6" s="34" t="s">
        <v>23</v>
      </c>
      <c r="C6" s="34"/>
      <c r="D6" s="34"/>
      <c r="E6" s="34"/>
      <c r="F6" s="35" t="s">
        <v>24</v>
      </c>
      <c r="G6" s="35"/>
      <c r="H6" s="1">
        <v>11233.34</v>
      </c>
      <c r="M6" s="15" t="s">
        <v>25</v>
      </c>
      <c r="O6" s="16"/>
      <c r="Q6" s="15"/>
    </row>
    <row r="7" spans="1:51" ht="15" customHeight="1" x14ac:dyDescent="0.2"/>
    <row r="8" spans="1:51" ht="12.75" customHeight="1" x14ac:dyDescent="0.2">
      <c r="B8" s="36" t="s">
        <v>26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</row>
    <row r="9" spans="1:51" ht="12.75" customHeight="1" x14ac:dyDescent="0.2"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</row>
    <row r="10" spans="1:51" ht="12.75" customHeight="1" x14ac:dyDescent="0.2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</row>
    <row r="11" spans="1:51" ht="12.75" customHeight="1" x14ac:dyDescent="0.2"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</row>
    <row r="12" spans="1:51" ht="12.75" customHeight="1" x14ac:dyDescent="0.2"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</row>
    <row r="13" spans="1:51" ht="12.75" customHeight="1" x14ac:dyDescent="0.2"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</row>
    <row r="14" spans="1:51" ht="105" customHeight="1" x14ac:dyDescent="0.2"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</row>
    <row r="15" spans="1:51" ht="12.75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</row>
    <row r="16" spans="1:51" ht="12.75" customHeight="1" x14ac:dyDescent="0.2"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</row>
    <row r="17" spans="2:51" ht="12.75" customHeight="1" x14ac:dyDescent="0.2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</row>
    <row r="18" spans="2:51" ht="12.7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</row>
    <row r="19" spans="2:51" ht="12.7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</row>
    <row r="20" spans="2:51" ht="12.75" customHeight="1" x14ac:dyDescent="0.2"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</row>
    <row r="21" spans="2:51" ht="12.75" customHeight="1" x14ac:dyDescent="0.2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</row>
    <row r="22" spans="2:51" x14ac:dyDescent="0.2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</row>
    <row r="23" spans="2:51" x14ac:dyDescent="0.2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</row>
  </sheetData>
  <autoFilter ref="G1:G4"/>
  <mergeCells count="14">
    <mergeCell ref="O5:P5"/>
    <mergeCell ref="B6:E6"/>
    <mergeCell ref="F6:G6"/>
    <mergeCell ref="B8:Q13"/>
    <mergeCell ref="A1:Q1"/>
    <mergeCell ref="A2:A3"/>
    <mergeCell ref="B2:B3"/>
    <mergeCell ref="C2:C3"/>
    <mergeCell ref="D2:D3"/>
    <mergeCell ref="E2:G2"/>
    <mergeCell ref="H2:J2"/>
    <mergeCell ref="K2:K3"/>
    <mergeCell ref="L2:N2"/>
    <mergeCell ref="O2:Q2"/>
  </mergeCells>
  <pageMargins left="0.51181102362204722" right="0.70866141732283472" top="0.74803149606299213" bottom="0.74803149606299213" header="0.31496062992125984" footer="0.31496062992125984"/>
  <pageSetup paperSize="9" scale="57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3" sqref="E33"/>
    </sheetView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Расчет цены</vt:lpstr>
      <vt:lpstr>Лист1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Чухарев Сергей Павлович</cp:lastModifiedBy>
  <cp:revision>2</cp:revision>
  <dcterms:created xsi:type="dcterms:W3CDTF">2014-01-15T18:15:09Z</dcterms:created>
  <dcterms:modified xsi:type="dcterms:W3CDTF">2026-08-07T05:30:40Z</dcterms:modified>
</cp:coreProperties>
</file>