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Лист1!$A$1:$AD$19</definedName>
  </definedNames>
  <calcPr calcId="125725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I13" i="1"/>
  <c r="H13"/>
  <c r="G13"/>
  <c r="AD12"/>
  <c r="AB12"/>
  <c r="AC12"/>
  <c r="AA12"/>
</calcChain>
</file>

<file path=xl/sharedStrings.xml><?xml version="1.0" encoding="utf-8"?>
<sst xmlns="http://schemas.openxmlformats.org/spreadsheetml/2006/main" count="64" uniqueCount="44">
  <si>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</si>
  <si>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</si>
  <si>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</si>
  <si>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</si>
  <si>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</si>
  <si>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</si>
  <si>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</si>
  <si>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</si>
  <si>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</si>
  <si>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</si>
  <si>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</si>
  <si>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</si>
  <si>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</si>
  <si>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</si>
  <si>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</si>
  <si>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</si>
  <si>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</si>
  <si>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</si>
  <si>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</si>
  <si>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</si>
  <si>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</si>
  <si>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</si>
  <si>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</si>
  <si>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</si>
  <si>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</si>
  <si>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</si>
  <si>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</si>
  <si>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</si>
  <si>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</si>
  <si>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</si>
  <si>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1</t>
  </si>
  <si>
    <t>шт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</si>
  <si>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</si>
  <si>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</si>
  <si>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</si>
  <si>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</si>
  <si>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</si>
  <si>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</si>
  <si>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</si>
  <si>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Весы электронные передвижные, монорельсовые до 2000 кг </t>
  </si>
  <si>
    <t>71.12.40.129</t>
  </si>
  <si>
    <t xml:space="preserve">сумма по КП 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</si>
  <si>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</si>
  <si>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 основании проведенного анализа рынка и расчетов, НМЦК составляет: 12 741,06 ₽ рублей.
Наименьшая цена 11 731,52 руб. = 4808,00*2 + 22% ндс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</si>
</sst>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#########"/>
    <numFmt numFmtId="165" formatCode="_-* #,##0.00\ _₽_-;\-* #,##0.00\ _₽_-;_-* \-??\ _₽_-;_-@_-"/>
  </numFmts>
  <fonts count="20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indexed="8"/>
      <name val="Times New Roman"/>
      <family val="1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43" fontId="13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43" fontId="14" fillId="0" borderId="0" xfId="1" applyFont="1" applyFill="1" applyBorder="1" applyAlignment="1">
      <alignment vertical="top" wrapText="1"/>
    </xf>
    <xf numFmtId="43" fontId="14" fillId="0" borderId="0" xfId="1" applyFont="1" applyFill="1" applyBorder="1"/>
    <xf numFmtId="43" fontId="14" fillId="0" borderId="2" xfId="1" applyFont="1" applyFill="1" applyBorder="1" applyAlignment="1">
      <alignment horizontal="center" vertical="center" wrapText="1"/>
    </xf>
    <xf numFmtId="43" fontId="14" fillId="0" borderId="0" xfId="1" applyFont="1" applyFill="1" applyBorder="1" applyAlignment="1">
      <alignment vertical="center" wrapText="1"/>
    </xf>
    <xf numFmtId="165" fontId="18" fillId="0" borderId="0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horizontal="center" vertical="center" wrapText="1"/>
    </xf>
    <xf numFmtId="43" fontId="14" fillId="0" borderId="6" xfId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vertical="top" wrapText="1"/>
    </xf>
    <xf numFmtId="2" fontId="1" fillId="0" borderId="6" xfId="0" applyNumberFormat="1" applyFont="1" applyFill="1" applyBorder="1" applyAlignment="1">
      <alignment vertical="top"/>
    </xf>
    <xf numFmtId="0" fontId="14" fillId="0" borderId="16" xfId="0" applyFont="1" applyFill="1" applyBorder="1" applyAlignment="1">
      <alignment horizontal="center" vertical="center" wrapText="1"/>
    </xf>
    <xf numFmtId="43" fontId="16" fillId="0" borderId="16" xfId="1" applyFont="1" applyBorder="1" applyAlignment="1">
      <alignment horizontal="center" vertical="center" wrapText="1"/>
    </xf>
    <xf numFmtId="2" fontId="3" fillId="0" borderId="16" xfId="0" applyNumberFormat="1" applyFont="1" applyFill="1" applyBorder="1"/>
    <xf numFmtId="165" fontId="18" fillId="0" borderId="16" xfId="1" applyNumberFormat="1" applyFont="1" applyFill="1" applyBorder="1" applyAlignment="1" applyProtection="1">
      <alignment horizontal="center" vertical="center" wrapText="1"/>
    </xf>
    <xf numFmtId="43" fontId="5" fillId="0" borderId="16" xfId="0" applyNumberFormat="1" applyFont="1" applyFill="1" applyBorder="1" applyAlignment="1">
      <alignment horizontal="center" vertical="center" wrapText="1"/>
    </xf>
    <xf numFmtId="43" fontId="16" fillId="0" borderId="6" xfId="1" applyFont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164" fontId="15" fillId="0" borderId="1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7" fillId="0" borderId="16" xfId="0" applyFont="1" applyFill="1" applyBorder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19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744220</xdr:colOff>
      <xdr:row>8</xdr:row>
      <xdr:rowOff>20320</xdr:rowOff>
    </xdr:from>
    <xdr:to>
      <xdr:col>6</xdr:col>
      <xdr:colOff>518795</xdr:colOff>
      <xdr:row>8</xdr:row>
      <xdr:rowOff>640080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7045" y="2649220"/>
          <a:ext cx="186055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7"/>
  <sheetViews>
    <sheetView tabSelected="1" view="pageBreakPreview" zoomScaleSheetLayoutView="100" workbookViewId="0">
      <selection activeCell="AB12" sqref="AB12"/>
    </sheetView>
  </sheetViews>
  <sheetFormatPr defaultColWidth="9" defaultRowHeight="15.75"/>
  <cols>
    <col min="1" max="1" width="7.85546875" style="3" customWidth="1"/>
    <col min="2" max="2" width="20.85546875" style="3" customWidth="1"/>
    <col min="3" max="3" width="17.85546875" style="3" customWidth="1"/>
    <col min="4" max="4" width="11.85546875" style="3" customWidth="1"/>
    <col min="5" max="5" width="9.7109375" style="3" customWidth="1"/>
    <col min="6" max="6" width="5.7109375" style="3" bestFit="1" customWidth="1"/>
    <col min="7" max="9" width="15.42578125" style="21" customWidth="1"/>
    <col min="10" max="26" width="22" style="9" hidden="1" customWidth="1"/>
    <col min="27" max="27" width="19.5703125" style="9" customWidth="1"/>
    <col min="28" max="28" width="21.42578125" style="9" customWidth="1"/>
    <col min="29" max="29" width="15.140625" style="9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>
      <c r="A1" s="1" t="s">
        <v>0</v>
      </c>
      <c r="B1" s="1"/>
      <c r="C1" s="1"/>
      <c r="D1" s="1"/>
      <c r="E1" s="1"/>
      <c r="F1" s="1"/>
      <c r="G1" s="20"/>
      <c r="H1" s="20"/>
      <c r="I1" s="2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>
      <c r="A2" s="1"/>
      <c r="B2" s="1"/>
      <c r="C2" s="1"/>
      <c r="D2" s="1"/>
      <c r="E2" s="1"/>
      <c r="F2" s="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</row>
    <row r="4" spans="1:30" ht="15" customHeight="1">
      <c r="A4" s="1"/>
      <c r="B4" s="1"/>
      <c r="C4" s="1"/>
      <c r="D4" s="1"/>
      <c r="E4" s="1"/>
      <c r="F4" s="1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>
      <c r="A5" s="1"/>
      <c r="B5" s="1"/>
      <c r="C5" s="1"/>
      <c r="D5" s="1"/>
      <c r="E5" s="1"/>
      <c r="F5" s="1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>
      <c r="A6" s="64" t="s">
        <v>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</row>
    <row r="7" spans="1:30" ht="42" customHeight="1">
      <c r="A7" s="64" t="s">
        <v>36</v>
      </c>
      <c r="B7" s="64"/>
      <c r="C7" s="73" t="s">
        <v>37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</row>
    <row r="8" spans="1:30" ht="26.25" customHeight="1">
      <c r="A8" s="51" t="s">
        <v>35</v>
      </c>
      <c r="B8" s="52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53"/>
    </row>
    <row r="9" spans="1:30" ht="79.5" customHeight="1">
      <c r="A9" s="62" t="s">
        <v>42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30" ht="30" customHeight="1">
      <c r="A10" s="64" t="s">
        <v>3</v>
      </c>
      <c r="B10" s="64" t="s">
        <v>4</v>
      </c>
      <c r="C10" s="64"/>
      <c r="D10" s="66" t="s">
        <v>5</v>
      </c>
      <c r="E10" s="64" t="s">
        <v>6</v>
      </c>
      <c r="F10" s="66" t="s">
        <v>7</v>
      </c>
      <c r="G10" s="22" t="s">
        <v>32</v>
      </c>
      <c r="H10" s="22" t="s">
        <v>33</v>
      </c>
      <c r="I10" s="22" t="s">
        <v>34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66" t="s">
        <v>38</v>
      </c>
      <c r="AD10" s="8" t="s">
        <v>27</v>
      </c>
    </row>
    <row r="11" spans="1:30" ht="45" customHeight="1">
      <c r="A11" s="65"/>
      <c r="B11" s="65"/>
      <c r="C11" s="65"/>
      <c r="D11" s="67"/>
      <c r="E11" s="65"/>
      <c r="F11" s="67"/>
      <c r="G11" s="27" t="s">
        <v>28</v>
      </c>
      <c r="H11" s="27" t="s">
        <v>28</v>
      </c>
      <c r="I11" s="27" t="s">
        <v>28</v>
      </c>
      <c r="J11" s="28" t="s">
        <v>28</v>
      </c>
      <c r="K11" s="28" t="s">
        <v>28</v>
      </c>
      <c r="L11" s="28" t="s">
        <v>28</v>
      </c>
      <c r="M11" s="28" t="s">
        <v>28</v>
      </c>
      <c r="N11" s="28" t="s">
        <v>28</v>
      </c>
      <c r="O11" s="28" t="s">
        <v>28</v>
      </c>
      <c r="P11" s="28" t="s">
        <v>28</v>
      </c>
      <c r="Q11" s="28" t="s">
        <v>28</v>
      </c>
      <c r="R11" s="28" t="s">
        <v>28</v>
      </c>
      <c r="S11" s="28" t="s">
        <v>28</v>
      </c>
      <c r="T11" s="28" t="s">
        <v>28</v>
      </c>
      <c r="U11" s="28" t="s">
        <v>28</v>
      </c>
      <c r="V11" s="28" t="s">
        <v>28</v>
      </c>
      <c r="W11" s="28" t="s">
        <v>28</v>
      </c>
      <c r="X11" s="28" t="s">
        <v>28</v>
      </c>
      <c r="Y11" s="28" t="s">
        <v>28</v>
      </c>
      <c r="Z11" s="28" t="s">
        <v>28</v>
      </c>
      <c r="AA11" s="29"/>
      <c r="AB11" s="29"/>
      <c r="AC11" s="67"/>
      <c r="AD11" s="30"/>
    </row>
    <row r="12" spans="1:30" ht="52.5" customHeight="1">
      <c r="A12" s="31" t="s">
        <v>30</v>
      </c>
      <c r="B12" s="54" t="s">
        <v>39</v>
      </c>
      <c r="C12" s="55"/>
      <c r="D12" s="31" t="s">
        <v>40</v>
      </c>
      <c r="E12" s="31" t="s">
        <v>31</v>
      </c>
      <c r="F12" s="31">
        <v>2</v>
      </c>
      <c r="G12" s="32">
        <v>5865.76</v>
      </c>
      <c r="H12" s="32">
        <v>6499</v>
      </c>
      <c r="I12" s="32">
        <v>6746.83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4">
        <f>STDEVA(G12:I12)</f>
        <v>454.36713338443565</v>
      </c>
      <c r="AB12" s="34">
        <f>AA12/AC12*100</f>
        <v>7.1323286034982285</v>
      </c>
      <c r="AC12" s="34">
        <f>ROUND(AVERAGE(G12:I12),2)</f>
        <v>6370.53</v>
      </c>
      <c r="AD12" s="35">
        <f>AC12*F12</f>
        <v>12741.06</v>
      </c>
    </row>
    <row r="13" spans="1:30" ht="18.75">
      <c r="A13" s="25"/>
      <c r="B13" s="68" t="s">
        <v>41</v>
      </c>
      <c r="C13" s="68"/>
      <c r="D13" s="68"/>
      <c r="E13" s="68"/>
      <c r="F13" s="68"/>
      <c r="G13" s="36">
        <f>G12*2</f>
        <v>11731.52</v>
      </c>
      <c r="H13" s="36">
        <f>H12*2</f>
        <v>12998</v>
      </c>
      <c r="I13" s="36">
        <f>I12*2</f>
        <v>13493.66</v>
      </c>
      <c r="AA13" s="24"/>
      <c r="AB13" s="24"/>
      <c r="AC13" s="24"/>
      <c r="AD13" s="26"/>
    </row>
    <row r="14" spans="1:30" ht="18.75">
      <c r="A14" s="69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1"/>
      <c r="AC14" s="37" t="s">
        <v>29</v>
      </c>
      <c r="AD14" s="38">
        <v>12741.06</v>
      </c>
    </row>
    <row r="15" spans="1:30" ht="39" customHeight="1">
      <c r="A15" s="45" t="s">
        <v>43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7"/>
    </row>
    <row r="16" spans="1:30" ht="15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</row>
    <row r="17" spans="1:30" ht="15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spans="1:30" ht="27" customHeight="1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1:30" ht="42.75" customHeight="1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</row>
    <row r="20" spans="1:30" ht="16.5" thickBot="1">
      <c r="A20" s="1"/>
      <c r="B20" s="1"/>
      <c r="C20" s="1"/>
      <c r="D20" s="1"/>
      <c r="E20" s="1"/>
      <c r="F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6.5" thickBot="1">
      <c r="A21" s="58"/>
      <c r="B21" s="59"/>
      <c r="C21" s="59"/>
      <c r="D21" s="59"/>
      <c r="E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60"/>
      <c r="B22" s="61"/>
      <c r="C22" s="61"/>
      <c r="D22" s="61"/>
      <c r="E22" s="11"/>
      <c r="F22" s="1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6.5" thickBot="1">
      <c r="A23" s="39"/>
      <c r="B23" s="40"/>
      <c r="C23" s="40"/>
      <c r="D23" s="40"/>
      <c r="E23" s="13"/>
      <c r="F23" s="1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1"/>
      <c r="B24" s="42"/>
      <c r="C24" s="42"/>
      <c r="D24" s="42"/>
      <c r="E24" s="14"/>
      <c r="F24" s="1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43"/>
      <c r="B25" s="44"/>
      <c r="C25" s="44"/>
      <c r="D25" s="44"/>
      <c r="E25" s="15"/>
      <c r="F25" s="16"/>
      <c r="G25" s="23"/>
      <c r="H25" s="23"/>
      <c r="I25" s="23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3"/>
      <c r="AB25" s="3"/>
      <c r="AC25" s="3"/>
    </row>
    <row r="26" spans="1:30">
      <c r="A26" s="18"/>
      <c r="B26" s="18"/>
      <c r="C26" s="18"/>
      <c r="D26" s="18"/>
      <c r="E26" s="18"/>
      <c r="F26" s="16"/>
      <c r="G26" s="23"/>
      <c r="H26" s="23"/>
      <c r="I26" s="23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3"/>
      <c r="AB26" s="3"/>
      <c r="AC26" s="3"/>
    </row>
    <row r="27" spans="1:30">
      <c r="A27" s="19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B12:C12"/>
    <mergeCell ref="A19:AD19"/>
    <mergeCell ref="A21:D21"/>
    <mergeCell ref="A22:D22"/>
    <mergeCell ref="A9:AD9"/>
    <mergeCell ref="A10:A11"/>
    <mergeCell ref="B10:C11"/>
    <mergeCell ref="D10:D11"/>
    <mergeCell ref="E10:E11"/>
    <mergeCell ref="F10:F11"/>
    <mergeCell ref="AC10:AC11"/>
    <mergeCell ref="B13:F13"/>
    <mergeCell ref="A14:AB14"/>
    <mergeCell ref="A23:D23"/>
    <mergeCell ref="A24:D24"/>
    <mergeCell ref="A25:D25"/>
    <mergeCell ref="A15:AD15"/>
    <mergeCell ref="A16:AD16"/>
    <mergeCell ref="A17:AD17"/>
    <mergeCell ref="A18:AD18"/>
  </mergeCells>
  <pageMargins left="0.7" right="0.7" top="0.75" bottom="0.75" header="0.3" footer="0.3"/>
  <pageSetup paperSize="9" scale="4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2026-07-20T09:50:03Z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