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5" windowWidth="13980" windowHeight="8280" activeTab="1"/>
  </bookViews>
  <sheets>
    <sheet name="Лист1" sheetId="1" r:id="rId1"/>
    <sheet name="нмцк" sheetId="2" r:id="rId2"/>
  </sheets>
  <definedNames>
    <definedName name="_xlnm._FilterDatabase" localSheetId="0" hidden="1">Лист1!$C$2:$P$78</definedName>
  </definedNames>
  <calcPr calcId="162913" refMode="R1C1"/>
</workbook>
</file>

<file path=xl/calcChain.xml><?xml version="1.0" encoding="utf-8"?>
<calcChain xmlns="http://schemas.openxmlformats.org/spreadsheetml/2006/main">
  <c r="I5" i="2" l="1"/>
  <c r="J5" i="2" l="1"/>
  <c r="N5" i="2"/>
  <c r="M5" i="2"/>
  <c r="L5" i="2"/>
  <c r="K5" i="2"/>
  <c r="H5" i="2" l="1"/>
  <c r="N7" i="2" l="1"/>
</calcChain>
</file>

<file path=xl/sharedStrings.xml><?xml version="1.0" encoding="utf-8"?>
<sst xmlns="http://schemas.openxmlformats.org/spreadsheetml/2006/main" count="108" uniqueCount="82">
  <si>
    <t>шт.</t>
  </si>
  <si>
    <t>м.</t>
  </si>
  <si>
    <t xml:space="preserve"> ЭА за ед.</t>
  </si>
  <si>
    <t>итого ГК</t>
  </si>
  <si>
    <t>исполнение</t>
  </si>
  <si>
    <t>передано</t>
  </si>
  <si>
    <t>остаток</t>
  </si>
  <si>
    <t>ТС 126-н 2</t>
  </si>
  <si>
    <t>ТС 126-н 1</t>
  </si>
  <si>
    <t>Радио 878</t>
  </si>
  <si>
    <t>22.29.29.190</t>
  </si>
  <si>
    <t>22.29.29.190-00000060</t>
  </si>
  <si>
    <t>Наименование</t>
  </si>
  <si>
    <t>Цена
 за ед</t>
  </si>
  <si>
    <t>Цена
 общ.</t>
  </si>
  <si>
    <t>6 ТБ Жесткий диск Seagate SkyHawk [ST6000VX001]</t>
  </si>
  <si>
    <t>Кол
-во</t>
  </si>
  <si>
    <t>43" Телевизор UHD</t>
  </si>
  <si>
    <t>Кронштейн для телевизора</t>
  </si>
  <si>
    <t>Кабель HDMI 5m</t>
  </si>
  <si>
    <t>IP-видеокамера  цилиндрическая уличная PoE</t>
  </si>
  <si>
    <t>IP-видеокамера купольная PoE</t>
  </si>
  <si>
    <t>Коммутатор TP-Link TL-SL1226P 24-порта PoE</t>
  </si>
  <si>
    <t>ИБП Powerman Online 3000 Plus</t>
  </si>
  <si>
    <t>Кабель F/UTP 4x2x0,51 внутренней прокладки</t>
  </si>
  <si>
    <t>Провод ПВС 3х1,5</t>
  </si>
  <si>
    <t>Кабель силовой ВВГ-НГ Ls 3x2.5</t>
  </si>
  <si>
    <t>Короб 25х16</t>
  </si>
  <si>
    <t>Короб 100х60</t>
  </si>
  <si>
    <t>IP-аудиодомофон Fanvil i12-01P</t>
  </si>
  <si>
    <t>Саморез по дереву 3,5*35</t>
  </si>
  <si>
    <t>Дюбель универсальный ZUM 6x37 с бортиком (оранжевый)</t>
  </si>
  <si>
    <t>Коробка IP55 100х100х50</t>
  </si>
  <si>
    <t>Разъем RJ-45</t>
  </si>
  <si>
    <t>Сетевой фильтр Pilot mini 4-розетки 5м.</t>
  </si>
  <si>
    <t>Автомат однофазный 6А</t>
  </si>
  <si>
    <t>Бокс КМПн 2/2 для 2-х автоматических выключателей</t>
  </si>
  <si>
    <t>Розетка двойная с заземляющим контактом</t>
  </si>
  <si>
    <t>Договор №</t>
  </si>
  <si>
    <t>25.94.12.190</t>
  </si>
  <si>
    <t>АРМ видеоклиент 4 выхода видео</t>
  </si>
  <si>
    <t>Код ОКПД2/
КТРУ</t>
  </si>
  <si>
    <t>26.30.11.190-00000019</t>
  </si>
  <si>
    <t>27.32.13.111-00000003</t>
  </si>
  <si>
    <t>27.32.10.000-00000001</t>
  </si>
  <si>
    <t>26.20.40.110-00000001</t>
  </si>
  <si>
    <t>26.30.11.110-00000001</t>
  </si>
  <si>
    <t>26.20.15.000-00000001</t>
  </si>
  <si>
    <t>26.70.13.000-00000006</t>
  </si>
  <si>
    <t>26.40.20.122-00000004</t>
  </si>
  <si>
    <t>26.20.21.110-00000003</t>
  </si>
  <si>
    <t>25.94.10.000-00000002</t>
  </si>
  <si>
    <t>26.30.30.000-00000001</t>
  </si>
  <si>
    <t>27.33.13.190-00000001</t>
  </si>
  <si>
    <t>27.12.20.000-00000001</t>
  </si>
  <si>
    <t>27.33.13.110-00000002</t>
  </si>
  <si>
    <t>26.51.60.000-00000003</t>
  </si>
  <si>
    <t>№</t>
  </si>
  <si>
    <t>Наименование предмета контракта</t>
  </si>
  <si>
    <t>Ед. изм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</si>
  <si>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</si>
  <si>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</si>
  <si>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</si>
  <si>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</si>
  <si>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</si>
  <si>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</si>
  <si>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</si>
  <si>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</si>
  <si>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</si>
  <si>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В результате проведенного расчета Н(М)ЦК, контракта составила, руб.***: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</si>
  <si>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</si>
  <si>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</si>
  <si>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Обоснование начальной (максимальной) цены контракта</t>
  </si>
  <si>
    <t>Приложение №2  к аукционной докуметации</t>
  </si>
  <si>
    <t>Кол-во чел</t>
  </si>
  <si>
    <t>Обучение по программе «Техническое обслуживание рентгенотелевизионных установок для досмотра багажа, персонального досмотра людей»</t>
  </si>
  <si>
    <t>Заместитель начальника отдела ИТСОН ФКУ ЦИТОВ 
УФСИН России по Республике Коми 
капитан внутренней службы</t>
  </si>
  <si>
    <t>вх. № 148 от 28.05.2026</t>
  </si>
  <si>
    <t>В соответствии со ст. 34 Бюджетного кодекса РФ, участники бюджетного процесса исходят из необходимости достижения заданных результатов с использованием наименьшего объема  средств (экономности) 
и (или) достижения наилучшего результата с использованием определенного бюджетом объема средств (результативности). В силу обозначенного, за расчет НМЦК принято решение взять минимальное 
коммерческое предложение Исполнителя № 1 (Вх. № 150 от 28.05.2026) с суммой 30000,00 руб.</t>
  </si>
  <si>
    <t>вх. № 149 от 28.05.2026</t>
  </si>
  <si>
    <t>вх. № 150 от 28.05.2026</t>
  </si>
  <si>
    <t>усл. 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</si>
</sst>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>
      <alignment horizontal="left"/>
    </xf>
  </cellStyleXfs>
  <cellXfs count="137">
    <xf numFmtId="0" fontId="0" fillId="0" borderId="0" xfId="0"/>
    <xf numFmtId="49" fontId="1" fillId="3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ont="1" applyBorder="1"/>
    <xf numFmtId="49" fontId="0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7" borderId="0" xfId="0" applyFill="1" applyBorder="1"/>
    <xf numFmtId="0" fontId="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4" borderId="0" xfId="0" applyFill="1" applyBorder="1"/>
    <xf numFmtId="0" fontId="0" fillId="0" borderId="0" xfId="0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1" fillId="9" borderId="1" xfId="0" applyNumberFormat="1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0" fillId="7" borderId="0" xfId="0" applyFont="1" applyFill="1" applyBorder="1"/>
    <xf numFmtId="0" fontId="3" fillId="7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49" fontId="0" fillId="7" borderId="0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/>
    </xf>
    <xf numFmtId="49" fontId="1" fillId="9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/>
    <xf numFmtId="0" fontId="6" fillId="6" borderId="5" xfId="0" applyFont="1" applyFill="1" applyBorder="1" applyAlignment="1">
      <alignment horizontal="center"/>
    </xf>
    <xf numFmtId="0" fontId="3" fillId="6" borderId="1" xfId="0" applyNumberFormat="1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4" fontId="5" fillId="8" borderId="5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49" fontId="11" fillId="0" borderId="2" xfId="0" applyNumberFormat="1" applyFont="1" applyBorder="1" applyAlignment="1">
      <alignment horizontal="center" vertical="center"/>
    </xf>
    <xf numFmtId="0" fontId="9" fillId="0" borderId="1" xfId="0" applyFont="1" applyFill="1" applyBorder="1"/>
    <xf numFmtId="0" fontId="5" fillId="4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9" fillId="0" borderId="0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3" fillId="0" borderId="8" xfId="0" applyFont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2" fontId="19" fillId="0" borderId="12" xfId="0" applyNumberFormat="1" applyFont="1" applyBorder="1"/>
    <xf numFmtId="0" fontId="13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21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9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21" fillId="0" borderId="13" xfId="0" applyNumberFormat="1" applyFont="1" applyBorder="1" applyAlignment="1">
      <alignment horizontal="left" wrapText="1"/>
    </xf>
    <xf numFmtId="2" fontId="13" fillId="0" borderId="12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7" fillId="0" borderId="1" xfId="0" applyFont="1" applyBorder="1" applyAlignment="1"/>
    <xf numFmtId="0" fontId="14" fillId="0" borderId="9" xfId="0" applyFont="1" applyBorder="1" applyAlignment="1"/>
    <xf numFmtId="0" fontId="14" fillId="0" borderId="10" xfId="0" applyFont="1" applyBorder="1" applyAlignment="1"/>
    <xf numFmtId="0" fontId="14" fillId="0" borderId="11" xfId="0" applyFont="1" applyBorder="1" applyAlignment="1"/>
    <xf numFmtId="0" fontId="13" fillId="0" borderId="1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38214</xdr:colOff>
      <xdr:row>3</xdr:row>
      <xdr:rowOff>2255270</xdr:rowOff>
    </xdr:from>
    <xdr:to>
      <xdr:col>9</xdr:col>
      <xdr:colOff>581139</xdr:colOff>
      <xdr:row>3</xdr:row>
      <xdr:rowOff>2607695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06214" y="3338739"/>
          <a:ext cx="5429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790575</xdr:colOff>
      <xdr:row>3</xdr:row>
      <xdr:rowOff>1428750</xdr:rowOff>
    </xdr:from>
    <xdr:to>
      <xdr:col>8</xdr:col>
      <xdr:colOff>514350</xdr:colOff>
      <xdr:row>3</xdr:row>
      <xdr:rowOff>1866900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01050" y="1628775"/>
          <a:ext cx="5905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141515</xdr:colOff>
      <xdr:row>3</xdr:row>
      <xdr:rowOff>3392714</xdr:rowOff>
    </xdr:from>
    <xdr:to>
      <xdr:col>10</xdr:col>
      <xdr:colOff>1094015</xdr:colOff>
      <xdr:row>3</xdr:row>
      <xdr:rowOff>3754664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37965" y="3592739"/>
          <a:ext cx="952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591925" y="31718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141515</xdr:colOff>
      <xdr:row>6</xdr:row>
      <xdr:rowOff>0</xdr:rowOff>
    </xdr:from>
    <xdr:to>
      <xdr:col>10</xdr:col>
      <xdr:colOff>1094015</xdr:colOff>
      <xdr:row>6</xdr:row>
      <xdr:rowOff>0</xdr:rowOff>
    </xdr:to>
    <xdr:pic>
      <xdr:nvPicPr>
        <xdr:cNvPr id="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0944" y="4324803"/>
          <a:ext cx="952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98"/>
  <sheetViews>
    <sheetView topLeftCell="B1" zoomScale="70" zoomScaleNormal="70" workbookViewId="0">
      <pane xSplit="2" topLeftCell="D1" activePane="topRight" state="frozen"/>
      <selection activeCell="B1" sqref="B1"/>
      <selection pane="topRight" activeCell="H23" sqref="H23"/>
    </sheetView>
  </sheetViews>
  <sheetFormatPr defaultRowHeight="17.25" x14ac:dyDescent="0.3"/>
  <cols>
    <col min="1" max="1" width="0" hidden="1" customWidth="1"/>
    <col min="2" max="2" width="6.42578125" style="95" customWidth="1"/>
    <col min="3" max="3" width="65" style="35" customWidth="1"/>
    <col min="4" max="4" width="9.140625" style="10" customWidth="1"/>
    <col min="5" max="5" width="6.85546875" style="10" customWidth="1"/>
    <col min="6" max="6" width="11.42578125" style="10" customWidth="1"/>
    <col min="7" max="7" width="12" style="10" customWidth="1"/>
    <col min="8" max="8" width="34.7109375" style="34" customWidth="1"/>
    <col min="9" max="9" width="13.7109375" style="16" customWidth="1"/>
    <col min="10" max="10" width="12.42578125" style="16" customWidth="1"/>
    <col min="11" max="11" width="13.5703125" style="16" customWidth="1"/>
    <col min="12" max="12" width="20.85546875" style="18" customWidth="1"/>
    <col min="13" max="13" width="9.5703125" style="23" customWidth="1"/>
    <col min="14" max="14" width="14.7109375" style="66" customWidth="1"/>
    <col min="15" max="15" width="16.5703125" style="65" customWidth="1"/>
    <col min="16" max="16" width="15.85546875" style="48" customWidth="1"/>
    <col min="17" max="17" width="13.42578125" style="22" customWidth="1"/>
    <col min="18" max="18" width="14.7109375" style="22" customWidth="1"/>
    <col min="19" max="86" width="9.140625" style="22"/>
    <col min="87" max="16384" width="9.140625" style="10"/>
  </cols>
  <sheetData>
    <row r="1" spans="1:86" x14ac:dyDescent="0.3">
      <c r="M1" s="57"/>
      <c r="N1" s="65"/>
    </row>
    <row r="2" spans="1:86" ht="32.25" customHeight="1" x14ac:dyDescent="0.3">
      <c r="C2" s="87" t="s">
        <v>12</v>
      </c>
      <c r="D2" s="88"/>
      <c r="E2" s="90" t="s">
        <v>16</v>
      </c>
      <c r="F2" s="89" t="s">
        <v>13</v>
      </c>
      <c r="G2" s="90" t="s">
        <v>14</v>
      </c>
      <c r="H2" s="94" t="s">
        <v>41</v>
      </c>
      <c r="I2" s="93" t="s">
        <v>8</v>
      </c>
      <c r="J2" s="93" t="s">
        <v>7</v>
      </c>
      <c r="K2" s="93" t="s">
        <v>9</v>
      </c>
      <c r="L2" s="87" t="s">
        <v>38</v>
      </c>
      <c r="M2" s="91"/>
      <c r="N2" s="58" t="s">
        <v>2</v>
      </c>
      <c r="O2" s="59" t="s">
        <v>3</v>
      </c>
      <c r="P2" s="74" t="s">
        <v>4</v>
      </c>
      <c r="Q2" s="82" t="s">
        <v>5</v>
      </c>
      <c r="R2" s="82" t="s">
        <v>6</v>
      </c>
    </row>
    <row r="3" spans="1:86" s="11" customFormat="1" ht="17.25" customHeight="1" x14ac:dyDescent="0.25">
      <c r="A3" s="7">
        <v>1</v>
      </c>
      <c r="B3" s="96">
        <v>1</v>
      </c>
      <c r="C3" s="29" t="s">
        <v>15</v>
      </c>
      <c r="D3" s="27" t="s">
        <v>0</v>
      </c>
      <c r="E3" s="27">
        <v>3</v>
      </c>
      <c r="F3" s="28"/>
      <c r="G3" s="28"/>
      <c r="H3" s="30" t="s">
        <v>50</v>
      </c>
      <c r="I3" s="2"/>
      <c r="J3" s="2"/>
      <c r="K3" s="2"/>
      <c r="L3" s="3"/>
      <c r="M3" s="52"/>
      <c r="N3" s="60"/>
      <c r="O3" s="69"/>
      <c r="P3" s="75"/>
      <c r="Q3" s="81"/>
      <c r="R3" s="81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</row>
    <row r="4" spans="1:86" s="11" customFormat="1" ht="17.25" customHeight="1" x14ac:dyDescent="0.25">
      <c r="A4" s="7">
        <v>2</v>
      </c>
      <c r="B4" s="96">
        <v>2</v>
      </c>
      <c r="C4" s="29" t="s">
        <v>17</v>
      </c>
      <c r="D4" s="27" t="s">
        <v>0</v>
      </c>
      <c r="E4" s="27">
        <v>2</v>
      </c>
      <c r="F4" s="28"/>
      <c r="G4" s="28"/>
      <c r="H4" s="30" t="s">
        <v>49</v>
      </c>
      <c r="I4" s="2"/>
      <c r="J4" s="2"/>
      <c r="K4" s="2"/>
      <c r="L4" s="3"/>
      <c r="M4" s="52"/>
      <c r="N4" s="85"/>
      <c r="O4" s="69"/>
      <c r="P4" s="75"/>
      <c r="Q4" s="81"/>
      <c r="R4" s="81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</row>
    <row r="5" spans="1:86" s="11" customFormat="1" ht="17.25" customHeight="1" x14ac:dyDescent="0.25">
      <c r="A5" s="7">
        <v>3</v>
      </c>
      <c r="B5" s="96">
        <v>3</v>
      </c>
      <c r="C5" s="29" t="s">
        <v>18</v>
      </c>
      <c r="D5" s="27" t="s">
        <v>0</v>
      </c>
      <c r="E5" s="27">
        <v>2</v>
      </c>
      <c r="F5" s="28"/>
      <c r="G5" s="28"/>
      <c r="H5" s="30" t="s">
        <v>39</v>
      </c>
      <c r="I5" s="2"/>
      <c r="J5" s="2"/>
      <c r="K5" s="2"/>
      <c r="L5" s="3"/>
      <c r="M5" s="52"/>
      <c r="N5" s="85"/>
      <c r="O5" s="69"/>
      <c r="P5" s="75"/>
      <c r="Q5" s="81"/>
      <c r="R5" s="9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</row>
    <row r="6" spans="1:86" customFormat="1" ht="17.25" customHeight="1" x14ac:dyDescent="0.3">
      <c r="A6" s="8">
        <v>4</v>
      </c>
      <c r="B6" s="96">
        <v>4</v>
      </c>
      <c r="C6" s="20" t="s">
        <v>19</v>
      </c>
      <c r="D6" s="24" t="s">
        <v>0</v>
      </c>
      <c r="E6" s="24">
        <v>2</v>
      </c>
      <c r="F6" s="25"/>
      <c r="G6" s="25"/>
      <c r="H6" s="31" t="s">
        <v>44</v>
      </c>
      <c r="I6" s="4"/>
      <c r="J6" s="4"/>
      <c r="K6" s="4"/>
      <c r="L6" s="4"/>
      <c r="M6" s="53"/>
      <c r="N6" s="62"/>
      <c r="O6" s="70"/>
      <c r="P6" s="76"/>
      <c r="Q6" s="81"/>
      <c r="R6" s="92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</row>
    <row r="7" spans="1:86" customFormat="1" ht="17.25" customHeight="1" x14ac:dyDescent="0.3">
      <c r="A7" s="9">
        <v>5</v>
      </c>
      <c r="B7" s="96">
        <v>5</v>
      </c>
      <c r="C7" s="5" t="s">
        <v>21</v>
      </c>
      <c r="D7" s="6" t="s">
        <v>0</v>
      </c>
      <c r="E7" s="6">
        <v>30</v>
      </c>
      <c r="F7" s="26"/>
      <c r="G7" s="26"/>
      <c r="H7" s="32" t="s">
        <v>48</v>
      </c>
      <c r="I7" s="1"/>
      <c r="J7" s="1"/>
      <c r="K7" s="1"/>
      <c r="L7" s="1"/>
      <c r="M7" s="54"/>
      <c r="N7" s="63"/>
      <c r="O7" s="71"/>
      <c r="P7" s="77"/>
      <c r="Q7" s="81"/>
      <c r="R7" s="92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</row>
    <row r="8" spans="1:86" customFormat="1" ht="17.25" customHeight="1" x14ac:dyDescent="0.3">
      <c r="A8" s="8">
        <v>6</v>
      </c>
      <c r="B8" s="96">
        <v>6</v>
      </c>
      <c r="C8" s="20" t="s">
        <v>20</v>
      </c>
      <c r="D8" s="24" t="s">
        <v>0</v>
      </c>
      <c r="E8" s="24">
        <v>11</v>
      </c>
      <c r="F8" s="25"/>
      <c r="G8" s="25"/>
      <c r="H8" s="31" t="s">
        <v>48</v>
      </c>
      <c r="I8" s="4"/>
      <c r="J8" s="4"/>
      <c r="K8" s="4"/>
      <c r="L8" s="4"/>
      <c r="M8" s="53"/>
      <c r="N8" s="86"/>
      <c r="O8" s="70"/>
      <c r="P8" s="78"/>
      <c r="Q8" s="81"/>
      <c r="R8" s="92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</row>
    <row r="9" spans="1:86" s="17" customFormat="1" ht="17.25" customHeight="1" x14ac:dyDescent="0.25">
      <c r="A9" s="15">
        <v>7</v>
      </c>
      <c r="B9" s="96">
        <v>7</v>
      </c>
      <c r="C9" s="68" t="s">
        <v>40</v>
      </c>
      <c r="D9" s="12" t="s">
        <v>0</v>
      </c>
      <c r="E9" s="12">
        <v>1</v>
      </c>
      <c r="F9" s="19"/>
      <c r="G9" s="19"/>
      <c r="H9" s="33" t="s">
        <v>47</v>
      </c>
      <c r="I9" s="13"/>
      <c r="J9" s="13"/>
      <c r="K9" s="13"/>
      <c r="L9" s="14"/>
      <c r="M9" s="55"/>
      <c r="N9" s="67"/>
      <c r="O9" s="72"/>
      <c r="P9" s="79"/>
      <c r="Q9" s="81"/>
      <c r="R9" s="92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</row>
    <row r="10" spans="1:86" s="17" customFormat="1" ht="17.25" customHeight="1" x14ac:dyDescent="0.25">
      <c r="A10" s="15">
        <v>8</v>
      </c>
      <c r="B10" s="96">
        <v>8</v>
      </c>
      <c r="C10" s="68" t="s">
        <v>22</v>
      </c>
      <c r="D10" s="12" t="s">
        <v>0</v>
      </c>
      <c r="E10" s="12">
        <v>3</v>
      </c>
      <c r="F10" s="19"/>
      <c r="G10" s="19"/>
      <c r="H10" s="33" t="s">
        <v>46</v>
      </c>
      <c r="I10" s="13"/>
      <c r="J10" s="13"/>
      <c r="K10" s="13"/>
      <c r="L10" s="14"/>
      <c r="M10" s="55"/>
      <c r="N10" s="67"/>
      <c r="O10" s="72"/>
      <c r="P10" s="79"/>
      <c r="Q10" s="81"/>
      <c r="R10" s="92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</row>
    <row r="11" spans="1:86" customFormat="1" ht="17.25" customHeight="1" x14ac:dyDescent="0.3">
      <c r="A11" s="9">
        <v>9</v>
      </c>
      <c r="B11" s="96">
        <v>9</v>
      </c>
      <c r="C11" s="5" t="s">
        <v>23</v>
      </c>
      <c r="D11" s="6" t="s">
        <v>0</v>
      </c>
      <c r="E11" s="6">
        <v>2</v>
      </c>
      <c r="F11" s="26"/>
      <c r="G11" s="26"/>
      <c r="H11" s="32" t="s">
        <v>45</v>
      </c>
      <c r="I11" s="1"/>
      <c r="J11" s="1"/>
      <c r="K11" s="1"/>
      <c r="L11" s="1"/>
      <c r="M11" s="54"/>
      <c r="N11" s="63"/>
      <c r="O11" s="71"/>
      <c r="P11" s="77"/>
      <c r="Q11" s="81"/>
      <c r="R11" s="92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</row>
    <row r="12" spans="1:86" s="17" customFormat="1" ht="17.25" customHeight="1" x14ac:dyDescent="0.3">
      <c r="A12" s="15">
        <v>10</v>
      </c>
      <c r="B12" s="96">
        <v>10</v>
      </c>
      <c r="C12" s="42" t="s">
        <v>24</v>
      </c>
      <c r="D12" s="43" t="s">
        <v>1</v>
      </c>
      <c r="E12" s="43">
        <v>6405</v>
      </c>
      <c r="F12" s="44"/>
      <c r="G12" s="44"/>
      <c r="H12" s="45" t="s">
        <v>44</v>
      </c>
      <c r="I12" s="46"/>
      <c r="J12" s="46"/>
      <c r="K12" s="46"/>
      <c r="L12" s="47"/>
      <c r="M12" s="56"/>
      <c r="N12" s="64"/>
      <c r="O12" s="73"/>
      <c r="P12" s="80"/>
      <c r="Q12" s="81"/>
      <c r="R12" s="92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</row>
    <row r="13" spans="1:86" customFormat="1" ht="17.25" customHeight="1" x14ac:dyDescent="0.3">
      <c r="A13" s="9">
        <v>11</v>
      </c>
      <c r="B13" s="96">
        <v>11</v>
      </c>
      <c r="C13" s="5" t="s">
        <v>25</v>
      </c>
      <c r="D13" s="6" t="s">
        <v>1</v>
      </c>
      <c r="E13" s="6">
        <v>100</v>
      </c>
      <c r="F13" s="26"/>
      <c r="G13" s="26"/>
      <c r="H13" s="32" t="s">
        <v>56</v>
      </c>
      <c r="I13" s="1"/>
      <c r="J13" s="1"/>
      <c r="K13" s="1"/>
      <c r="L13" s="1"/>
      <c r="M13" s="54"/>
      <c r="N13" s="63"/>
      <c r="O13" s="71"/>
      <c r="P13" s="77"/>
      <c r="Q13" s="81"/>
      <c r="R13" s="92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</row>
    <row r="14" spans="1:86" s="11" customFormat="1" ht="17.25" customHeight="1" x14ac:dyDescent="0.25">
      <c r="A14" s="7">
        <v>12</v>
      </c>
      <c r="B14" s="96">
        <v>12</v>
      </c>
      <c r="C14" s="29" t="s">
        <v>26</v>
      </c>
      <c r="D14" s="27" t="s">
        <v>1</v>
      </c>
      <c r="E14" s="27">
        <v>100</v>
      </c>
      <c r="F14" s="28"/>
      <c r="G14" s="28"/>
      <c r="H14" s="30" t="s">
        <v>43</v>
      </c>
      <c r="I14" s="2"/>
      <c r="J14" s="2"/>
      <c r="K14" s="2"/>
      <c r="L14" s="3"/>
      <c r="M14" s="52"/>
      <c r="N14" s="61"/>
      <c r="O14" s="69"/>
      <c r="P14" s="75"/>
      <c r="Q14" s="81"/>
      <c r="R14" s="9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</row>
    <row r="15" spans="1:86" s="11" customFormat="1" ht="17.25" customHeight="1" x14ac:dyDescent="0.25">
      <c r="A15" s="7">
        <v>13</v>
      </c>
      <c r="B15" s="96">
        <v>13</v>
      </c>
      <c r="C15" s="29" t="s">
        <v>27</v>
      </c>
      <c r="D15" s="27" t="s">
        <v>1</v>
      </c>
      <c r="E15" s="27">
        <v>700</v>
      </c>
      <c r="F15" s="28"/>
      <c r="G15" s="28"/>
      <c r="H15" s="30" t="s">
        <v>11</v>
      </c>
      <c r="I15" s="2"/>
      <c r="J15" s="2"/>
      <c r="K15" s="2"/>
      <c r="L15" s="3"/>
      <c r="M15" s="52"/>
      <c r="N15" s="61"/>
      <c r="O15" s="69"/>
      <c r="P15" s="75"/>
      <c r="Q15" s="81"/>
      <c r="R15" s="9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</row>
    <row r="16" spans="1:86" s="17" customFormat="1" ht="17.25" customHeight="1" x14ac:dyDescent="0.3">
      <c r="A16" s="15">
        <v>14</v>
      </c>
      <c r="B16" s="96">
        <v>14</v>
      </c>
      <c r="C16" s="42" t="s">
        <v>28</v>
      </c>
      <c r="D16" s="43" t="s">
        <v>1</v>
      </c>
      <c r="E16" s="43">
        <v>272</v>
      </c>
      <c r="F16" s="44"/>
      <c r="G16" s="44"/>
      <c r="H16" s="45" t="s">
        <v>11</v>
      </c>
      <c r="I16" s="46"/>
      <c r="J16" s="46"/>
      <c r="K16" s="46"/>
      <c r="L16" s="47"/>
      <c r="M16" s="56"/>
      <c r="N16" s="64"/>
      <c r="O16" s="73"/>
      <c r="P16" s="80"/>
      <c r="Q16" s="81"/>
      <c r="R16" s="92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</row>
    <row r="17" spans="1:86" s="17" customFormat="1" ht="17.25" customHeight="1" x14ac:dyDescent="0.25">
      <c r="A17" s="15">
        <v>15</v>
      </c>
      <c r="B17" s="96">
        <v>15</v>
      </c>
      <c r="C17" s="68" t="s">
        <v>29</v>
      </c>
      <c r="D17" s="12" t="s">
        <v>0</v>
      </c>
      <c r="E17" s="12">
        <v>37</v>
      </c>
      <c r="F17" s="19"/>
      <c r="G17" s="19"/>
      <c r="H17" s="33" t="s">
        <v>42</v>
      </c>
      <c r="I17" s="13"/>
      <c r="J17" s="13"/>
      <c r="K17" s="13"/>
      <c r="L17" s="14"/>
      <c r="M17" s="55"/>
      <c r="N17" s="67"/>
      <c r="O17" s="72"/>
      <c r="P17" s="79"/>
      <c r="Q17" s="81"/>
      <c r="R17" s="92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</row>
    <row r="18" spans="1:86" customFormat="1" ht="17.25" customHeight="1" x14ac:dyDescent="0.3">
      <c r="A18" s="8">
        <v>17</v>
      </c>
      <c r="B18" s="96">
        <v>16</v>
      </c>
      <c r="C18" s="20" t="s">
        <v>30</v>
      </c>
      <c r="D18" s="24" t="s">
        <v>0</v>
      </c>
      <c r="E18" s="24">
        <v>2000</v>
      </c>
      <c r="F18" s="25"/>
      <c r="G18" s="25"/>
      <c r="H18" s="31" t="s">
        <v>51</v>
      </c>
      <c r="I18" s="4"/>
      <c r="J18" s="4"/>
      <c r="K18" s="4"/>
      <c r="L18" s="4"/>
      <c r="M18" s="53"/>
      <c r="N18" s="62"/>
      <c r="O18" s="70"/>
      <c r="P18" s="76"/>
      <c r="Q18" s="81"/>
      <c r="R18" s="92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</row>
    <row r="19" spans="1:86" s="17" customFormat="1" ht="17.25" customHeight="1" x14ac:dyDescent="0.25">
      <c r="A19" s="15">
        <v>18</v>
      </c>
      <c r="B19" s="96">
        <v>17</v>
      </c>
      <c r="C19" s="68" t="s">
        <v>31</v>
      </c>
      <c r="D19" s="12" t="s">
        <v>0</v>
      </c>
      <c r="E19" s="12">
        <v>2000</v>
      </c>
      <c r="F19" s="19"/>
      <c r="G19" s="19"/>
      <c r="H19" s="33" t="s">
        <v>10</v>
      </c>
      <c r="I19" s="13"/>
      <c r="J19" s="13"/>
      <c r="K19" s="13"/>
      <c r="L19" s="14"/>
      <c r="M19" s="55"/>
      <c r="N19" s="67"/>
      <c r="O19" s="72"/>
      <c r="P19" s="79"/>
      <c r="Q19" s="81"/>
      <c r="R19" s="92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</row>
    <row r="20" spans="1:86" s="17" customFormat="1" ht="17.25" customHeight="1" x14ac:dyDescent="0.25">
      <c r="A20" s="15">
        <v>19</v>
      </c>
      <c r="B20" s="96">
        <v>18</v>
      </c>
      <c r="C20" s="68" t="s">
        <v>32</v>
      </c>
      <c r="D20" s="12" t="s">
        <v>0</v>
      </c>
      <c r="E20" s="12">
        <v>150</v>
      </c>
      <c r="F20" s="19"/>
      <c r="G20" s="19"/>
      <c r="H20" s="33" t="s">
        <v>10</v>
      </c>
      <c r="I20" s="13"/>
      <c r="J20" s="13"/>
      <c r="K20" s="13"/>
      <c r="L20" s="14"/>
      <c r="M20" s="55"/>
      <c r="N20" s="67"/>
      <c r="O20" s="72"/>
      <c r="P20" s="79"/>
      <c r="Q20" s="81"/>
      <c r="R20" s="92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</row>
    <row r="21" spans="1:86" s="17" customFormat="1" ht="17.25" customHeight="1" x14ac:dyDescent="0.25">
      <c r="A21" s="15">
        <v>20</v>
      </c>
      <c r="B21" s="96">
        <v>19</v>
      </c>
      <c r="C21" s="68" t="s">
        <v>33</v>
      </c>
      <c r="D21" s="12" t="s">
        <v>0</v>
      </c>
      <c r="E21" s="12">
        <v>300</v>
      </c>
      <c r="F21" s="19"/>
      <c r="G21" s="19"/>
      <c r="H21" s="33" t="s">
        <v>52</v>
      </c>
      <c r="I21" s="13"/>
      <c r="J21" s="13"/>
      <c r="K21" s="13"/>
      <c r="L21" s="14"/>
      <c r="M21" s="55"/>
      <c r="N21" s="67"/>
      <c r="O21" s="72"/>
      <c r="P21" s="79"/>
      <c r="Q21" s="81"/>
      <c r="R21" s="92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</row>
    <row r="22" spans="1:86" s="17" customFormat="1" ht="17.25" customHeight="1" x14ac:dyDescent="0.25">
      <c r="A22" s="15">
        <v>21</v>
      </c>
      <c r="B22" s="96">
        <v>20</v>
      </c>
      <c r="C22" s="68" t="s">
        <v>34</v>
      </c>
      <c r="D22" s="12" t="s">
        <v>0</v>
      </c>
      <c r="E22" s="12">
        <v>4</v>
      </c>
      <c r="F22" s="19"/>
      <c r="G22" s="19"/>
      <c r="H22" s="33" t="s">
        <v>53</v>
      </c>
      <c r="I22" s="13"/>
      <c r="J22" s="13"/>
      <c r="K22" s="13"/>
      <c r="L22" s="14"/>
      <c r="M22" s="55"/>
      <c r="N22" s="67"/>
      <c r="O22" s="72"/>
      <c r="P22" s="79"/>
      <c r="Q22" s="81"/>
      <c r="R22" s="92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</row>
    <row r="23" spans="1:86" s="17" customFormat="1" ht="17.25" customHeight="1" x14ac:dyDescent="0.25">
      <c r="A23" s="15">
        <v>22</v>
      </c>
      <c r="B23" s="96">
        <v>21</v>
      </c>
      <c r="C23" s="68" t="s">
        <v>35</v>
      </c>
      <c r="D23" s="12" t="s">
        <v>0</v>
      </c>
      <c r="E23" s="12">
        <v>2</v>
      </c>
      <c r="F23" s="19"/>
      <c r="G23" s="19"/>
      <c r="H23" s="33" t="s">
        <v>54</v>
      </c>
      <c r="I23" s="13"/>
      <c r="J23" s="13"/>
      <c r="K23" s="13"/>
      <c r="L23" s="14"/>
      <c r="M23" s="55"/>
      <c r="N23" s="67"/>
      <c r="O23" s="72"/>
      <c r="P23" s="79"/>
      <c r="Q23" s="81"/>
      <c r="R23" s="92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</row>
    <row r="24" spans="1:86" s="17" customFormat="1" ht="17.25" customHeight="1" x14ac:dyDescent="0.3">
      <c r="A24" s="15">
        <v>23</v>
      </c>
      <c r="B24" s="96">
        <v>22</v>
      </c>
      <c r="C24" s="42" t="s">
        <v>36</v>
      </c>
      <c r="D24" s="43" t="s">
        <v>0</v>
      </c>
      <c r="E24" s="43">
        <v>2</v>
      </c>
      <c r="F24" s="44"/>
      <c r="G24" s="44"/>
      <c r="H24" s="45" t="s">
        <v>10</v>
      </c>
      <c r="I24" s="46"/>
      <c r="J24" s="46"/>
      <c r="K24" s="46"/>
      <c r="L24" s="47"/>
      <c r="M24" s="56"/>
      <c r="N24" s="64"/>
      <c r="O24" s="73"/>
      <c r="P24" s="80"/>
      <c r="Q24" s="81"/>
      <c r="R24" s="92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</row>
    <row r="25" spans="1:86" s="17" customFormat="1" ht="17.25" customHeight="1" x14ac:dyDescent="0.25">
      <c r="A25" s="15">
        <v>24</v>
      </c>
      <c r="B25" s="96">
        <v>23</v>
      </c>
      <c r="C25" s="68" t="s">
        <v>37</v>
      </c>
      <c r="D25" s="12" t="s">
        <v>0</v>
      </c>
      <c r="E25" s="12">
        <v>8</v>
      </c>
      <c r="F25" s="19"/>
      <c r="G25" s="19"/>
      <c r="H25" s="33" t="s">
        <v>55</v>
      </c>
      <c r="I25" s="13"/>
      <c r="J25" s="13"/>
      <c r="K25" s="13"/>
      <c r="L25" s="14"/>
      <c r="M25" s="55"/>
      <c r="N25" s="67"/>
      <c r="O25" s="72"/>
      <c r="P25" s="79"/>
      <c r="Q25" s="81"/>
      <c r="R25" s="92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</row>
    <row r="26" spans="1:86" ht="17.25" customHeight="1" x14ac:dyDescent="0.3">
      <c r="C26" s="37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65"/>
    </row>
    <row r="27" spans="1:86" ht="17.25" customHeight="1" x14ac:dyDescent="0.3">
      <c r="B27" s="97"/>
      <c r="C27" s="37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65"/>
    </row>
    <row r="28" spans="1:86" ht="17.25" customHeight="1" x14ac:dyDescent="0.3">
      <c r="B28" s="97"/>
      <c r="C28" s="98"/>
      <c r="D28" s="99"/>
      <c r="E28" s="22"/>
      <c r="F28" s="22"/>
      <c r="G28" s="22"/>
      <c r="H28" s="22"/>
      <c r="I28" s="22"/>
      <c r="J28" s="22"/>
      <c r="K28" s="22"/>
      <c r="L28" s="22"/>
      <c r="M28" s="22"/>
      <c r="N28" s="65"/>
    </row>
    <row r="29" spans="1:86" ht="17.25" customHeight="1" x14ac:dyDescent="0.3">
      <c r="B29" s="97"/>
      <c r="C29" s="98"/>
      <c r="D29" s="99"/>
      <c r="E29" s="22"/>
      <c r="F29" s="22"/>
      <c r="G29" s="22"/>
      <c r="H29" s="22"/>
      <c r="I29" s="22"/>
      <c r="J29" s="22"/>
      <c r="K29" s="22"/>
      <c r="L29" s="22"/>
      <c r="M29" s="22"/>
      <c r="N29" s="65"/>
    </row>
    <row r="30" spans="1:86" ht="17.25" customHeight="1" x14ac:dyDescent="0.3">
      <c r="B30" s="97"/>
      <c r="C30" s="98"/>
      <c r="D30" s="99"/>
      <c r="E30" s="22"/>
      <c r="F30" s="22"/>
      <c r="G30" s="22"/>
      <c r="H30" s="22"/>
      <c r="I30" s="22"/>
      <c r="J30" s="22"/>
      <c r="K30" s="22"/>
      <c r="L30" s="22"/>
      <c r="M30" s="22"/>
      <c r="N30" s="65"/>
    </row>
    <row r="31" spans="1:86" ht="17.25" customHeight="1" x14ac:dyDescent="0.3">
      <c r="B31" s="97"/>
      <c r="C31" s="98"/>
      <c r="D31" s="99"/>
      <c r="E31" s="22"/>
      <c r="F31" s="22"/>
      <c r="G31" s="22"/>
      <c r="H31" s="22"/>
      <c r="I31" s="22"/>
      <c r="J31" s="22"/>
      <c r="K31" s="22"/>
      <c r="L31" s="22"/>
      <c r="M31" s="22"/>
      <c r="N31" s="65"/>
    </row>
    <row r="32" spans="1:86" ht="17.25" customHeight="1" x14ac:dyDescent="0.3">
      <c r="B32" s="97"/>
      <c r="C32" s="98"/>
      <c r="D32" s="99"/>
      <c r="E32" s="22"/>
      <c r="F32" s="22"/>
      <c r="G32" s="22"/>
      <c r="H32" s="22"/>
      <c r="I32" s="22"/>
      <c r="J32" s="22"/>
      <c r="K32" s="22"/>
      <c r="L32" s="22"/>
      <c r="M32" s="22"/>
      <c r="N32" s="65"/>
    </row>
    <row r="33" spans="2:14" ht="17.25" customHeight="1" x14ac:dyDescent="0.3">
      <c r="B33" s="97"/>
      <c r="C33" s="98"/>
      <c r="D33" s="99"/>
      <c r="E33" s="22"/>
      <c r="F33" s="22"/>
      <c r="G33" s="22"/>
      <c r="H33" s="22"/>
      <c r="I33" s="22"/>
      <c r="J33" s="22"/>
      <c r="K33" s="22"/>
      <c r="L33" s="22"/>
      <c r="M33" s="22"/>
      <c r="N33" s="65"/>
    </row>
    <row r="34" spans="2:14" ht="17.25" customHeight="1" x14ac:dyDescent="0.3">
      <c r="B34" s="97"/>
      <c r="C34" s="98"/>
      <c r="D34" s="99"/>
      <c r="E34" s="22"/>
      <c r="F34" s="22"/>
      <c r="G34" s="22"/>
      <c r="H34" s="22"/>
      <c r="I34" s="22"/>
      <c r="J34" s="22"/>
      <c r="K34" s="22"/>
      <c r="L34" s="22"/>
      <c r="M34" s="22"/>
      <c r="N34" s="65"/>
    </row>
    <row r="35" spans="2:14" ht="17.25" customHeight="1" x14ac:dyDescent="0.3">
      <c r="B35" s="97"/>
      <c r="C35" s="98"/>
      <c r="D35" s="99"/>
      <c r="E35" s="22"/>
      <c r="F35" s="22"/>
      <c r="G35" s="22"/>
      <c r="H35" s="22"/>
      <c r="I35" s="22"/>
      <c r="J35" s="22"/>
      <c r="K35" s="22"/>
      <c r="L35" s="22"/>
      <c r="M35" s="22"/>
      <c r="N35" s="65"/>
    </row>
    <row r="36" spans="2:14" ht="17.25" customHeight="1" x14ac:dyDescent="0.3">
      <c r="B36" s="97"/>
      <c r="C36" s="37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65"/>
    </row>
    <row r="37" spans="2:14" ht="17.25" customHeight="1" x14ac:dyDescent="0.3">
      <c r="C37" s="37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65"/>
    </row>
    <row r="38" spans="2:14" ht="17.25" customHeight="1" x14ac:dyDescent="0.3">
      <c r="C38" s="37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65"/>
    </row>
    <row r="39" spans="2:14" ht="17.25" customHeight="1" x14ac:dyDescent="0.3">
      <c r="C39" s="37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65"/>
    </row>
    <row r="40" spans="2:14" ht="17.25" customHeight="1" x14ac:dyDescent="0.3">
      <c r="C40" s="37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65"/>
    </row>
    <row r="41" spans="2:14" ht="17.25" customHeight="1" x14ac:dyDescent="0.3">
      <c r="C41" s="37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65"/>
    </row>
    <row r="42" spans="2:14" ht="17.25" customHeight="1" x14ac:dyDescent="0.3">
      <c r="C42" s="37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65"/>
    </row>
    <row r="43" spans="2:14" ht="17.25" customHeight="1" x14ac:dyDescent="0.3">
      <c r="C43" s="37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65"/>
    </row>
    <row r="44" spans="2:14" ht="17.25" customHeight="1" x14ac:dyDescent="0.3">
      <c r="C44" s="37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65"/>
    </row>
    <row r="45" spans="2:14" ht="17.25" customHeight="1" x14ac:dyDescent="0.3">
      <c r="C45" s="37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65"/>
    </row>
    <row r="46" spans="2:14" ht="17.25" customHeight="1" x14ac:dyDescent="0.3">
      <c r="C46" s="37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65"/>
    </row>
    <row r="47" spans="2:14" ht="17.25" customHeight="1" x14ac:dyDescent="0.3">
      <c r="C47" s="37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65"/>
    </row>
    <row r="48" spans="2:14" ht="17.25" customHeight="1" x14ac:dyDescent="0.3">
      <c r="C48" s="37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65"/>
    </row>
    <row r="49" spans="3:14" ht="17.25" customHeight="1" x14ac:dyDescent="0.3">
      <c r="C49" s="37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65"/>
    </row>
    <row r="50" spans="3:14" ht="17.25" customHeight="1" x14ac:dyDescent="0.3">
      <c r="C50" s="37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65"/>
    </row>
    <row r="51" spans="3:14" ht="17.25" customHeight="1" x14ac:dyDescent="0.3">
      <c r="C51" s="37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65"/>
    </row>
    <row r="52" spans="3:14" ht="17.25" customHeight="1" x14ac:dyDescent="0.3">
      <c r="C52" s="37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65"/>
    </row>
    <row r="53" spans="3:14" ht="17.25" customHeight="1" x14ac:dyDescent="0.3">
      <c r="C53" s="37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65"/>
    </row>
    <row r="54" spans="3:14" ht="17.25" customHeight="1" x14ac:dyDescent="0.3">
      <c r="C54" s="37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65"/>
    </row>
    <row r="55" spans="3:14" ht="17.25" customHeight="1" x14ac:dyDescent="0.3">
      <c r="C55" s="37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65"/>
    </row>
    <row r="56" spans="3:14" ht="17.25" customHeight="1" x14ac:dyDescent="0.3">
      <c r="C56" s="37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65"/>
    </row>
    <row r="57" spans="3:14" ht="17.25" customHeight="1" x14ac:dyDescent="0.3">
      <c r="C57" s="37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65"/>
    </row>
    <row r="58" spans="3:14" ht="17.25" customHeight="1" x14ac:dyDescent="0.3">
      <c r="C58" s="37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65"/>
    </row>
    <row r="59" spans="3:14" ht="17.25" customHeight="1" x14ac:dyDescent="0.3">
      <c r="C59" s="37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65"/>
    </row>
    <row r="60" spans="3:14" ht="17.25" customHeight="1" x14ac:dyDescent="0.3">
      <c r="C60" s="37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65"/>
    </row>
    <row r="61" spans="3:14" ht="17.25" customHeight="1" x14ac:dyDescent="0.3">
      <c r="C61" s="37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65"/>
    </row>
    <row r="62" spans="3:14" ht="17.25" customHeight="1" x14ac:dyDescent="0.3">
      <c r="C62" s="37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65"/>
    </row>
    <row r="63" spans="3:14" ht="17.25" customHeight="1" x14ac:dyDescent="0.3">
      <c r="C63" s="37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65"/>
    </row>
    <row r="64" spans="3:14" ht="17.25" customHeight="1" x14ac:dyDescent="0.3">
      <c r="C64" s="37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65"/>
    </row>
    <row r="65" spans="3:14" ht="17.25" customHeight="1" x14ac:dyDescent="0.3">
      <c r="C65" s="37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65"/>
    </row>
    <row r="66" spans="3:14" ht="17.25" customHeight="1" x14ac:dyDescent="0.3">
      <c r="C66" s="37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65"/>
    </row>
    <row r="67" spans="3:14" ht="17.25" customHeight="1" x14ac:dyDescent="0.3">
      <c r="C67" s="37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65"/>
    </row>
    <row r="68" spans="3:14" ht="17.25" customHeight="1" x14ac:dyDescent="0.3">
      <c r="C68" s="37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65"/>
    </row>
    <row r="69" spans="3:14" ht="17.25" customHeight="1" x14ac:dyDescent="0.3">
      <c r="C69" s="37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65"/>
    </row>
    <row r="70" spans="3:14" ht="17.25" customHeight="1" x14ac:dyDescent="0.3">
      <c r="C70" s="37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65"/>
    </row>
    <row r="71" spans="3:14" ht="17.25" customHeight="1" x14ac:dyDescent="0.3">
      <c r="C71" s="37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65"/>
    </row>
    <row r="72" spans="3:14" ht="17.25" customHeight="1" x14ac:dyDescent="0.3">
      <c r="C72" s="37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65"/>
    </row>
    <row r="73" spans="3:14" ht="17.25" customHeight="1" x14ac:dyDescent="0.3">
      <c r="C73" s="37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65"/>
    </row>
    <row r="74" spans="3:14" ht="17.25" customHeight="1" x14ac:dyDescent="0.3">
      <c r="C74" s="37"/>
      <c r="D74" s="22"/>
      <c r="E74" s="22"/>
      <c r="F74" s="22"/>
      <c r="G74" s="48"/>
      <c r="H74" s="49"/>
      <c r="I74" s="36"/>
      <c r="J74" s="36"/>
      <c r="K74" s="36"/>
      <c r="L74" s="50"/>
      <c r="M74" s="51"/>
      <c r="N74" s="65"/>
    </row>
    <row r="75" spans="3:14" ht="17.25" customHeight="1" x14ac:dyDescent="0.3">
      <c r="C75" s="37"/>
      <c r="D75" s="22"/>
      <c r="E75" s="22"/>
      <c r="F75" s="22"/>
      <c r="G75" s="22"/>
      <c r="H75" s="38"/>
      <c r="I75" s="39"/>
      <c r="J75" s="39"/>
      <c r="K75" s="39"/>
      <c r="L75" s="40"/>
      <c r="M75" s="41"/>
      <c r="N75" s="65"/>
    </row>
    <row r="76" spans="3:14" ht="17.25" customHeight="1" x14ac:dyDescent="0.3">
      <c r="C76" s="37"/>
      <c r="D76" s="22"/>
      <c r="E76" s="22"/>
      <c r="F76" s="22"/>
      <c r="G76" s="22"/>
      <c r="H76" s="38"/>
      <c r="I76" s="39"/>
      <c r="J76" s="39"/>
      <c r="K76" s="39"/>
      <c r="L76" s="40"/>
      <c r="M76" s="41"/>
      <c r="N76" s="65"/>
    </row>
    <row r="77" spans="3:14" ht="17.25" customHeight="1" x14ac:dyDescent="0.3">
      <c r="C77" s="37"/>
      <c r="D77" s="22"/>
      <c r="E77" s="22"/>
      <c r="F77" s="22"/>
      <c r="G77" s="22"/>
      <c r="H77" s="38"/>
      <c r="I77" s="39"/>
      <c r="J77" s="39"/>
      <c r="K77" s="39"/>
      <c r="L77" s="40"/>
      <c r="M77" s="41"/>
      <c r="N77" s="65"/>
    </row>
    <row r="78" spans="3:14" ht="17.25" customHeight="1" x14ac:dyDescent="0.3">
      <c r="C78" s="37"/>
      <c r="D78" s="22"/>
      <c r="E78" s="22"/>
      <c r="F78" s="22"/>
      <c r="G78" s="22"/>
      <c r="H78" s="38"/>
      <c r="I78" s="39"/>
      <c r="J78" s="39"/>
      <c r="K78" s="39"/>
      <c r="L78" s="40"/>
      <c r="M78" s="41"/>
      <c r="N78" s="65"/>
    </row>
    <row r="89" spans="3:4" x14ac:dyDescent="0.3">
      <c r="C89" s="83"/>
      <c r="D89" s="84"/>
    </row>
    <row r="90" spans="3:4" x14ac:dyDescent="0.3">
      <c r="C90" s="83"/>
      <c r="D90" s="84"/>
    </row>
    <row r="91" spans="3:4" x14ac:dyDescent="0.3">
      <c r="C91" s="83"/>
      <c r="D91" s="84"/>
    </row>
    <row r="92" spans="3:4" x14ac:dyDescent="0.3">
      <c r="C92" s="83"/>
      <c r="D92" s="84"/>
    </row>
    <row r="93" spans="3:4" x14ac:dyDescent="0.3">
      <c r="D93" s="84"/>
    </row>
    <row r="94" spans="3:4" x14ac:dyDescent="0.3">
      <c r="D94" s="84"/>
    </row>
    <row r="95" spans="3:4" x14ac:dyDescent="0.3">
      <c r="D95" s="84"/>
    </row>
    <row r="96" spans="3:4" x14ac:dyDescent="0.3">
      <c r="D96" s="84"/>
    </row>
    <row r="97" spans="4:4" x14ac:dyDescent="0.3">
      <c r="D97" s="84"/>
    </row>
    <row r="98" spans="4:4" x14ac:dyDescent="0.3">
      <c r="D98" s="84"/>
    </row>
  </sheetData>
  <autoFilter ref="C2:P78"/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4" zoomScale="80" zoomScaleNormal="80" workbookViewId="0">
      <selection activeCell="C5" sqref="C5"/>
    </sheetView>
  </sheetViews>
  <sheetFormatPr defaultRowHeight="15" x14ac:dyDescent="0.25"/>
  <cols>
    <col min="2" max="2" width="53.7109375" customWidth="1"/>
    <col min="5" max="7" width="12" customWidth="1"/>
    <col min="8" max="8" width="11.7109375" customWidth="1"/>
    <col min="9" max="9" width="10.140625" customWidth="1"/>
    <col min="11" max="11" width="17.140625" customWidth="1"/>
    <col min="12" max="12" width="14.28515625" customWidth="1"/>
    <col min="13" max="13" width="13.85546875" customWidth="1"/>
    <col min="14" max="14" width="14.7109375" customWidth="1"/>
  </cols>
  <sheetData>
    <row r="1" spans="1:14" ht="30" customHeight="1" x14ac:dyDescent="0.25">
      <c r="A1" s="123" t="s">
        <v>73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ht="39.75" customHeight="1" x14ac:dyDescent="0.25">
      <c r="A2" s="122" t="s">
        <v>72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ht="15.75" x14ac:dyDescent="0.25">
      <c r="A3" s="132" t="s">
        <v>57</v>
      </c>
      <c r="B3" s="132" t="s">
        <v>58</v>
      </c>
      <c r="C3" s="132" t="s">
        <v>59</v>
      </c>
      <c r="D3" s="132" t="s">
        <v>74</v>
      </c>
      <c r="E3" s="134"/>
      <c r="F3" s="134"/>
      <c r="G3" s="134"/>
      <c r="H3" s="126" t="s">
        <v>60</v>
      </c>
      <c r="I3" s="126"/>
      <c r="J3" s="126"/>
      <c r="K3" s="127" t="s">
        <v>61</v>
      </c>
      <c r="L3" s="128"/>
      <c r="M3" s="128"/>
      <c r="N3" s="128"/>
    </row>
    <row r="4" spans="1:14" ht="297.75" customHeight="1" x14ac:dyDescent="0.25">
      <c r="A4" s="133"/>
      <c r="B4" s="133"/>
      <c r="C4" s="133"/>
      <c r="D4" s="133"/>
      <c r="E4" s="119" t="s">
        <v>77</v>
      </c>
      <c r="F4" s="119" t="s">
        <v>79</v>
      </c>
      <c r="G4" s="119" t="s">
        <v>80</v>
      </c>
      <c r="H4" s="101" t="s">
        <v>62</v>
      </c>
      <c r="I4" s="101" t="s">
        <v>63</v>
      </c>
      <c r="J4" s="102" t="s">
        <v>64</v>
      </c>
      <c r="K4" s="103" t="s">
        <v>65</v>
      </c>
      <c r="L4" s="104" t="s">
        <v>66</v>
      </c>
      <c r="M4" s="104" t="s">
        <v>67</v>
      </c>
      <c r="N4" s="104" t="s">
        <v>68</v>
      </c>
    </row>
    <row r="5" spans="1:14" s="100" customFormat="1" ht="63" x14ac:dyDescent="0.25">
      <c r="A5" s="106">
        <v>1</v>
      </c>
      <c r="B5" s="117" t="s">
        <v>75</v>
      </c>
      <c r="C5" s="107" t="s">
        <v>81</v>
      </c>
      <c r="D5" s="113">
        <v>3</v>
      </c>
      <c r="E5" s="114">
        <v>12000</v>
      </c>
      <c r="F5" s="107">
        <v>11500</v>
      </c>
      <c r="G5" s="107">
        <v>10000</v>
      </c>
      <c r="H5" s="107">
        <f>AVERAGE(E5:F5)</f>
        <v>11750</v>
      </c>
      <c r="I5" s="108">
        <f>SQRT(((SUM((POWER(G5-H5,2)),(POWER(F5-H5,2)),(POWER(E5-H5,2)))/(COLUMNS(E5:G5)-1))))</f>
        <v>1262.4381172952596</v>
      </c>
      <c r="J5" s="109">
        <f t="shared" ref="J5" si="0">I5/H5*100</f>
        <v>10.74415418974689</v>
      </c>
      <c r="K5" s="110">
        <f>((D5/3)*(SUM(E5:G5)))</f>
        <v>33500</v>
      </c>
      <c r="L5" s="111">
        <f>K5/D5</f>
        <v>11166.666666666666</v>
      </c>
      <c r="M5" s="112">
        <f>ROUNDDOWN(L5,2)</f>
        <v>11166.66</v>
      </c>
      <c r="N5" s="110">
        <f>M5*D5</f>
        <v>33499.979999999996</v>
      </c>
    </row>
    <row r="6" spans="1:14" s="100" customFormat="1" ht="17.25" customHeight="1" x14ac:dyDescent="0.25">
      <c r="A6" s="106"/>
      <c r="B6" s="118"/>
      <c r="C6" s="107"/>
      <c r="D6" s="113"/>
      <c r="E6" s="107"/>
      <c r="F6" s="107"/>
      <c r="G6" s="107"/>
      <c r="H6" s="107"/>
      <c r="I6" s="108"/>
      <c r="J6" s="109"/>
      <c r="K6" s="110"/>
      <c r="L6" s="111"/>
      <c r="M6" s="112"/>
      <c r="N6" s="110"/>
    </row>
    <row r="7" spans="1:14" ht="18.75" customHeight="1" x14ac:dyDescent="0.25">
      <c r="A7" s="129" t="s">
        <v>69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1"/>
      <c r="N7" s="105">
        <f>SUM(N5:N6)</f>
        <v>33499.979999999996</v>
      </c>
    </row>
    <row r="8" spans="1:14" ht="28.5" customHeight="1" x14ac:dyDescent="0.25">
      <c r="A8" s="125" t="s">
        <v>70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</row>
    <row r="9" spans="1:14" ht="25.5" customHeight="1" x14ac:dyDescent="0.25">
      <c r="A9" s="116" t="s">
        <v>71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0" spans="1:14" ht="18.75" customHeight="1" x14ac:dyDescent="0.25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</row>
    <row r="11" spans="1:14" ht="48.75" customHeight="1" x14ac:dyDescent="0.25">
      <c r="A11" s="135" t="s">
        <v>78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</row>
    <row r="12" spans="1:14" ht="25.5" customHeight="1" x14ac:dyDescent="0.25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</row>
    <row r="13" spans="1:14" ht="50.25" customHeight="1" x14ac:dyDescent="0.25">
      <c r="A13" s="124" t="s">
        <v>76</v>
      </c>
      <c r="B13" s="124"/>
      <c r="C13" s="115"/>
      <c r="D13" s="115"/>
      <c r="E13" s="120"/>
      <c r="F13" s="120"/>
      <c r="G13" s="120"/>
    </row>
    <row r="14" spans="1:14" ht="21" customHeight="1" x14ac:dyDescent="0.25">
      <c r="A14" s="121">
        <v>46176</v>
      </c>
      <c r="B14" s="121"/>
      <c r="C14" s="115"/>
      <c r="D14" s="115"/>
      <c r="E14" s="115"/>
      <c r="F14" s="115"/>
      <c r="G14" s="115"/>
    </row>
  </sheetData>
  <mergeCells count="15">
    <mergeCell ref="E13:G13"/>
    <mergeCell ref="A14:B14"/>
    <mergeCell ref="A2:N2"/>
    <mergeCell ref="A1:N1"/>
    <mergeCell ref="A13:B13"/>
    <mergeCell ref="A8:N8"/>
    <mergeCell ref="H3:J3"/>
    <mergeCell ref="K3:N3"/>
    <mergeCell ref="A7:M7"/>
    <mergeCell ref="A3:A4"/>
    <mergeCell ref="B3:B4"/>
    <mergeCell ref="C3:C4"/>
    <mergeCell ref="D3:D4"/>
    <mergeCell ref="E3:G3"/>
    <mergeCell ref="A11:N11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2026-06-04T14:07:09Z</dcterms:modified>
</cp:coreProperties>
</file>