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9095" windowHeight="8445"/>
  </bookViews>
  <sheets>
    <sheet name="Титул" sheetId="1" r:id="rId1"/>
    <sheet name="Коэф вар" sheetId="2" r:id="rId2"/>
    <sheet name="НМЦ " sheetId="4" r:id="rId3"/>
  </sheets>
  <definedNames>
    <definedName name="_xlnm.Print_Area" localSheetId="2">'НМЦ '!$A$1:$L$15</definedName>
  </definedNames>
  <calcPr calcId="145621"/>
</workbook>
</file>

<file path=xl/calcChain.xml><?xml version="1.0" encoding="utf-8"?>
<calcChain xmlns="http://schemas.openxmlformats.org/spreadsheetml/2006/main">
  <c r="G4" i="4" l="1"/>
  <c r="F4" i="4"/>
  <c r="E4" i="4"/>
  <c r="CS12" i="1" s="1"/>
  <c r="I3" i="4"/>
  <c r="H3" i="4"/>
  <c r="J3" i="4" s="1"/>
  <c r="K3" i="4" s="1"/>
  <c r="I2" i="4"/>
  <c r="H2" i="4"/>
  <c r="H5" i="4" l="1"/>
  <c r="I4" i="4"/>
  <c r="J2" i="4"/>
  <c r="H4" i="4"/>
  <c r="K2" i="4" l="1"/>
  <c r="K4" i="4" s="1"/>
  <c r="CP10" i="1" s="1"/>
  <c r="DQ9" i="1" s="1"/>
  <c r="J4" i="4"/>
  <c r="U20" i="2" l="1"/>
  <c r="AJ20" i="2" s="1"/>
  <c r="AD40" i="2"/>
</calcChain>
</file>

<file path=xl/sharedStrings.xml><?xml version="1.0" encoding="utf-8"?>
<sst xmlns="http://schemas.openxmlformats.org/spreadsheetml/2006/main" count="105" uniqueCount="69">
  <si>
    <t>(указывается предмет контракта)</t>
  </si>
  <si>
    <t>Основные характеристики объекта закупки</t>
  </si>
  <si>
    <t>Используемый метод определения НМЦК с обоснованием:</t>
  </si>
  <si>
    <t>Метод сопоставимых рыночных цен (анализ рынка)</t>
  </si>
  <si>
    <t>Расчет НМЦК</t>
  </si>
  <si>
    <t>Работник контрактной службы/контрактный управляющий:</t>
  </si>
  <si>
    <t>(должность)</t>
  </si>
  <si>
    <t>ФИО исполнителя/контактный телефон</t>
  </si>
  <si>
    <t>где:</t>
  </si>
  <si>
    <t>=</t>
  </si>
  <si>
    <r>
      <t>1.</t>
    </r>
    <r>
      <rPr>
        <b/>
        <sz val="7"/>
        <color indexed="8"/>
        <rFont val="Times New Roman"/>
        <family val="1"/>
        <charset val="204"/>
      </rPr>
      <t xml:space="preserve">     </t>
    </r>
    <r>
      <rPr>
        <b/>
        <sz val="14"/>
        <color indexed="8"/>
        <rFont val="Times New Roman"/>
        <family val="1"/>
        <charset val="204"/>
      </rPr>
      <t>Товар является</t>
    </r>
  </si>
  <si>
    <t>2.</t>
  </si>
  <si>
    <t>√</t>
  </si>
  <si>
    <t>х</t>
  </si>
  <si>
    <t>%</t>
  </si>
  <si>
    <t>НМЦК</t>
  </si>
  <si>
    <t>(</t>
  </si>
  <si>
    <t>)</t>
  </si>
  <si>
    <t>Дата подготовки обоснования НМЦК:</t>
  </si>
  <si>
    <t>(подпись)</t>
  </si>
  <si>
    <t>(расшифровка подписи)</t>
  </si>
  <si>
    <t>Коэффициент вариации цены определяется по следующей формуле:</t>
  </si>
  <si>
    <t>Расчет коффициента вариации.</t>
  </si>
  <si>
    <t>s</t>
  </si>
  <si>
    <t>-</t>
  </si>
  <si>
    <t>&lt;</t>
  </si>
  <si>
    <t>ц</t>
  </si>
  <si>
    <t>&gt;</t>
  </si>
  <si>
    <t>коэффициент вариации цены;</t>
  </si>
  <si>
    <t>Σ</t>
  </si>
  <si>
    <t>n</t>
  </si>
  <si>
    <t>i</t>
  </si>
  <si>
    <t>среднее квадратичное отклонение</t>
  </si>
  <si>
    <t>средняя арифметическая величина цены единицы товара, работы, услуги;</t>
  </si>
  <si>
    <t>количество значений, используемых  в расчете.</t>
  </si>
  <si>
    <t>Приложение к расчету НМЦК</t>
  </si>
  <si>
    <t xml:space="preserve">(п.п. 3.21.2 Приказ Минэкономразвития России </t>
  </si>
  <si>
    <t xml:space="preserve">от 02.10.2013 N 567 "Об утверждении Методических рекомендаций по применению методов определения начальной </t>
  </si>
  <si>
    <t xml:space="preserve">(максимальной) цены контракта, цены контракта, заключаемого с единственным поставщиком (подрядчиком, </t>
  </si>
  <si>
    <t>исполнителем)")</t>
  </si>
  <si>
    <t>V</t>
  </si>
  <si>
    <t>V - количество (объем) закупаемого товара (работы, услуги);</t>
  </si>
  <si>
    <t>№</t>
  </si>
  <si>
    <t>Наименование товара</t>
  </si>
  <si>
    <t>НМЦ</t>
  </si>
  <si>
    <t>Среднее значение</t>
  </si>
  <si>
    <t>Начальная максимальная цена контракта</t>
  </si>
  <si>
    <r>
      <t>i=1</t>
    </r>
    <r>
      <rPr>
        <sz val="12"/>
        <color indexed="8"/>
        <rFont val="Times New Roman"/>
        <family val="1"/>
        <charset val="204"/>
      </rPr>
      <t/>
    </r>
  </si>
  <si>
    <r>
      <t xml:space="preserve">n </t>
    </r>
    <r>
      <rPr>
        <sz val="13"/>
        <color indexed="8"/>
        <rFont val="Times New Roman"/>
        <family val="1"/>
        <charset val="204"/>
      </rPr>
      <t>- 1</t>
    </r>
  </si>
  <si>
    <r>
      <t xml:space="preserve">цена единицы товара, работы, услуги, указанная в источнике с номером </t>
    </r>
    <r>
      <rPr>
        <i/>
        <sz val="13"/>
        <color indexed="8"/>
        <rFont val="Times New Roman"/>
        <family val="1"/>
        <charset val="204"/>
      </rPr>
      <t>i;</t>
    </r>
  </si>
  <si>
    <r>
      <t>НМЦК</t>
    </r>
    <r>
      <rPr>
        <b/>
        <vertAlign val="subscript"/>
        <sz val="13"/>
        <color indexed="8"/>
        <rFont val="Times New Roman"/>
        <family val="1"/>
        <charset val="204"/>
      </rPr>
      <t>рын</t>
    </r>
    <r>
      <rPr>
        <b/>
        <sz val="13"/>
        <color indexed="8"/>
        <rFont val="Times New Roman"/>
        <family val="1"/>
        <charset val="204"/>
      </rPr>
      <t xml:space="preserve"> определяется по формуле</t>
    </r>
  </si>
  <si>
    <r>
      <t>НМЦК</t>
    </r>
    <r>
      <rPr>
        <vertAlign val="subscript"/>
        <sz val="13"/>
        <color indexed="8"/>
        <rFont val="Calibri"/>
        <family val="2"/>
        <charset val="204"/>
      </rPr>
      <t>рын</t>
    </r>
  </si>
  <si>
    <r>
      <t>i</t>
    </r>
    <r>
      <rPr>
        <vertAlign val="subscript"/>
        <sz val="13"/>
        <color indexed="8"/>
        <rFont val="GulimChe"/>
        <family val="3"/>
        <charset val="204"/>
      </rPr>
      <t>=1</t>
    </r>
  </si>
  <si>
    <r>
      <t xml:space="preserve">n </t>
    </r>
    <r>
      <rPr>
        <sz val="13"/>
        <color indexed="8"/>
        <rFont val="Times New Roman"/>
        <family val="1"/>
        <charset val="204"/>
      </rPr>
      <t>- количество значений, используемых в расчете;</t>
    </r>
  </si>
  <si>
    <r>
      <t xml:space="preserve">i </t>
    </r>
    <r>
      <rPr>
        <sz val="13"/>
        <color indexed="8"/>
        <rFont val="Times New Roman"/>
        <family val="1"/>
        <charset val="204"/>
      </rPr>
      <t>- номер источника ценовой информации;</t>
    </r>
  </si>
  <si>
    <r>
      <t>ц</t>
    </r>
    <r>
      <rPr>
        <vertAlign val="subscript"/>
        <sz val="13"/>
        <color indexed="8"/>
        <rFont val="Times New Roman"/>
        <family val="1"/>
        <charset val="204"/>
      </rPr>
      <t xml:space="preserve">i  - цена единицы товара, работы, услуги, представленная в источнике с номером i, скорректированная с учетом коэффициентов (индексов),
</t>
    </r>
  </si>
  <si>
    <t xml:space="preserve">Приобретение </t>
  </si>
  <si>
    <t xml:space="preserve">Поставщик 1 </t>
  </si>
  <si>
    <t xml:space="preserve">Поставщик 2 </t>
  </si>
  <si>
    <t xml:space="preserve">Поставщик 3 </t>
  </si>
  <si>
    <r>
      <t xml:space="preserve"> Средняя цена, </t>
    </r>
    <r>
      <rPr>
        <b/>
        <i/>
        <sz val="12"/>
        <rFont val="Times New Roman"/>
        <family val="1"/>
        <charset val="204"/>
      </rPr>
      <t>Ц</t>
    </r>
  </si>
  <si>
    <r>
      <t xml:space="preserve">Среднее квадратичное отклонение, </t>
    </r>
    <r>
      <rPr>
        <b/>
        <i/>
        <sz val="12"/>
        <rFont val="Times New Roman"/>
        <family val="1"/>
        <charset val="204"/>
      </rPr>
      <t>σ</t>
    </r>
  </si>
  <si>
    <r>
      <t>Коэффициент вариации,</t>
    </r>
    <r>
      <rPr>
        <b/>
        <i/>
        <sz val="12"/>
        <rFont val="Times New Roman"/>
        <family val="1"/>
        <charset val="204"/>
      </rPr>
      <t xml:space="preserve"> ν</t>
    </r>
  </si>
  <si>
    <t>Обоснование цены контракта</t>
  </si>
  <si>
    <t>кол-во</t>
  </si>
  <si>
    <t>Ед. изм.</t>
  </si>
  <si>
    <t>Штука (шт)</t>
  </si>
  <si>
    <t>Средство для мытья пола Ника Универсал 5 кг</t>
  </si>
  <si>
    <t xml:space="preserve">Таблетки дезинфицирующее средство Ника Хлор 1кг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</si>
</sst>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[$-F800]dddd\,\ mmmm\ dd\,\ yyyy"/>
    <numFmt numFmtId="166" formatCode="0.00;[Red]0.00"/>
    <numFmt numFmtId="167" formatCode="#,##0.00&quot;р.&quot;;[Red]#,##0.00&quot;р.&quot;"/>
  </numFmts>
  <fonts count="34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25"/>
      <color indexed="8"/>
      <name val="Calibri"/>
      <family val="2"/>
      <charset val="204"/>
    </font>
    <font>
      <sz val="20"/>
      <color indexed="8"/>
      <name val="Calibri"/>
      <family val="2"/>
      <charset val="204"/>
    </font>
    <font>
      <sz val="13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b/>
      <i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u/>
      <sz val="13"/>
      <color indexed="8"/>
      <name val="Times New Roman"/>
      <family val="1"/>
      <charset val="204"/>
    </font>
    <font>
      <sz val="13"/>
      <color indexed="8"/>
      <name val="Calibri"/>
      <family val="2"/>
      <charset val="204"/>
    </font>
    <font>
      <sz val="13"/>
      <color indexed="8"/>
      <name val="Symbol"/>
      <family val="1"/>
      <charset val="2"/>
    </font>
    <font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vertAlign val="subscript"/>
      <sz val="13"/>
      <color indexed="8"/>
      <name val="Times New Roman"/>
      <family val="1"/>
      <charset val="204"/>
    </font>
    <font>
      <vertAlign val="subscript"/>
      <sz val="13"/>
      <color indexed="8"/>
      <name val="Calibri"/>
      <family val="2"/>
      <charset val="204"/>
    </font>
    <font>
      <i/>
      <vertAlign val="superscript"/>
      <sz val="13"/>
      <color indexed="8"/>
      <name val="GulimChe"/>
      <family val="3"/>
      <charset val="204"/>
    </font>
    <font>
      <i/>
      <sz val="13"/>
      <color indexed="8"/>
      <name val="Calibri"/>
      <family val="2"/>
      <charset val="204"/>
    </font>
    <font>
      <i/>
      <vertAlign val="subscript"/>
      <sz val="13"/>
      <color indexed="8"/>
      <name val="GulimChe"/>
      <family val="3"/>
      <charset val="204"/>
    </font>
    <font>
      <vertAlign val="subscript"/>
      <sz val="13"/>
      <color indexed="8"/>
      <name val="GulimChe"/>
      <family val="3"/>
      <charset val="204"/>
    </font>
    <font>
      <vertAlign val="subscript"/>
      <sz val="13"/>
      <color indexed="8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sz val="24"/>
      <color indexed="8"/>
      <name val="GulimChe"/>
      <family val="3"/>
      <charset val="204"/>
    </font>
    <font>
      <sz val="26"/>
      <color indexed="8"/>
      <name val="Century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1" fillId="0" borderId="0"/>
    <xf numFmtId="164" fontId="31" fillId="0" borderId="0" applyFont="0" applyFill="0" applyBorder="0" applyAlignment="0" applyProtection="0"/>
  </cellStyleXfs>
  <cellXfs count="138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0" fillId="0" borderId="0" xfId="0" applyBorder="1"/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0" fillId="0" borderId="2" xfId="0" applyBorder="1"/>
    <xf numFmtId="0" fontId="2" fillId="0" borderId="0" xfId="0" applyFont="1" applyBorder="1" applyAlignment="1">
      <alignment vertical="top" wrapText="1"/>
    </xf>
    <xf numFmtId="0" fontId="5" fillId="0" borderId="0" xfId="0" applyFont="1"/>
    <xf numFmtId="0" fontId="5" fillId="0" borderId="0" xfId="0" applyFont="1" applyBorder="1"/>
    <xf numFmtId="0" fontId="0" fillId="0" borderId="0" xfId="0" applyBorder="1" applyAlignment="1">
      <alignment vertical="center"/>
    </xf>
    <xf numFmtId="0" fontId="0" fillId="0" borderId="7" xfId="0" applyBorder="1"/>
    <xf numFmtId="0" fontId="0" fillId="0" borderId="8" xfId="0" applyBorder="1"/>
    <xf numFmtId="0" fontId="9" fillId="0" borderId="0" xfId="0" applyFont="1"/>
    <xf numFmtId="0" fontId="15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Border="1"/>
    <xf numFmtId="0" fontId="18" fillId="0" borderId="0" xfId="0" applyFont="1" applyBorder="1"/>
    <xf numFmtId="0" fontId="9" fillId="0" borderId="2" xfId="0" applyFont="1" applyBorder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2" fontId="9" fillId="0" borderId="0" xfId="0" applyNumberFormat="1" applyFont="1" applyBorder="1" applyAlignment="1">
      <alignment horizontal="left" vertical="center"/>
    </xf>
    <xf numFmtId="0" fontId="16" fillId="0" borderId="0" xfId="0" applyFont="1" applyBorder="1" applyAlignment="1">
      <alignment vertical="center"/>
    </xf>
    <xf numFmtId="0" fontId="9" fillId="0" borderId="0" xfId="0" applyFont="1" applyAlignment="1">
      <alignment horizontal="left" vertical="top" wrapText="1"/>
    </xf>
    <xf numFmtId="166" fontId="30" fillId="3" borderId="3" xfId="1" applyNumberFormat="1" applyFont="1" applyFill="1" applyBorder="1" applyAlignment="1">
      <alignment horizontal="center" vertical="center" wrapText="1"/>
    </xf>
    <xf numFmtId="0" fontId="30" fillId="3" borderId="14" xfId="1" applyFont="1" applyFill="1" applyBorder="1" applyAlignment="1">
      <alignment horizontal="center" vertical="center"/>
    </xf>
    <xf numFmtId="0" fontId="30" fillId="3" borderId="14" xfId="1" applyFont="1" applyFill="1" applyBorder="1" applyAlignment="1">
      <alignment horizontal="center" vertical="center" wrapText="1"/>
    </xf>
    <xf numFmtId="0" fontId="12" fillId="3" borderId="14" xfId="1" applyFont="1" applyFill="1" applyBorder="1" applyAlignment="1">
      <alignment horizontal="center" vertical="center" wrapText="1"/>
    </xf>
    <xf numFmtId="164" fontId="30" fillId="3" borderId="0" xfId="2" applyFont="1" applyFill="1" applyAlignment="1">
      <alignment horizontal="right" vertical="center"/>
    </xf>
    <xf numFmtId="0" fontId="30" fillId="3" borderId="0" xfId="1" applyFont="1" applyFill="1" applyAlignment="1">
      <alignment horizontal="center" vertical="center"/>
    </xf>
    <xf numFmtId="164" fontId="30" fillId="3" borderId="3" xfId="2" applyFont="1" applyFill="1" applyBorder="1" applyAlignment="1">
      <alignment horizontal="center" vertical="center" wrapText="1"/>
    </xf>
    <xf numFmtId="0" fontId="30" fillId="3" borderId="3" xfId="1" applyFont="1" applyFill="1" applyBorder="1" applyAlignment="1">
      <alignment horizontal="center" vertical="center" wrapText="1"/>
    </xf>
    <xf numFmtId="164" fontId="30" fillId="3" borderId="0" xfId="2" applyFont="1" applyFill="1" applyAlignment="1">
      <alignment horizontal="center" vertical="center"/>
    </xf>
    <xf numFmtId="0" fontId="32" fillId="3" borderId="3" xfId="1" applyFont="1" applyFill="1" applyBorder="1" applyAlignment="1">
      <alignment horizontal="center" vertical="center" wrapText="1"/>
    </xf>
    <xf numFmtId="164" fontId="30" fillId="3" borderId="0" xfId="2" applyFont="1" applyFill="1" applyAlignment="1">
      <alignment horizontal="right"/>
    </xf>
    <xf numFmtId="0" fontId="30" fillId="3" borderId="0" xfId="1" applyFont="1" applyFill="1"/>
    <xf numFmtId="0" fontId="30" fillId="3" borderId="0" xfId="1" applyFont="1" applyFill="1" applyBorder="1"/>
    <xf numFmtId="0" fontId="30" fillId="3" borderId="0" xfId="1" applyFont="1" applyFill="1" applyAlignment="1">
      <alignment wrapText="1"/>
    </xf>
    <xf numFmtId="0" fontId="30" fillId="3" borderId="0" xfId="1" applyFont="1" applyFill="1" applyAlignment="1"/>
    <xf numFmtId="2" fontId="30" fillId="3" borderId="3" xfId="1" applyNumberFormat="1" applyFont="1" applyFill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top" wrapText="1"/>
    </xf>
    <xf numFmtId="0" fontId="30" fillId="2" borderId="14" xfId="1" applyFont="1" applyFill="1" applyBorder="1" applyAlignment="1">
      <alignment horizontal="center" vertical="center" wrapText="1"/>
    </xf>
    <xf numFmtId="2" fontId="30" fillId="2" borderId="3" xfId="1" applyNumberFormat="1" applyFont="1" applyFill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164" fontId="30" fillId="2" borderId="3" xfId="2" applyFont="1" applyFill="1" applyBorder="1" applyAlignment="1">
      <alignment horizontal="center" vertical="center" wrapText="1"/>
    </xf>
    <xf numFmtId="164" fontId="30" fillId="0" borderId="3" xfId="2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right" vertical="center"/>
    </xf>
    <xf numFmtId="2" fontId="13" fillId="0" borderId="2" xfId="0" applyNumberFormat="1" applyFont="1" applyBorder="1" applyAlignment="1">
      <alignment horizontal="right" vertical="center"/>
    </xf>
    <xf numFmtId="2" fontId="13" fillId="0" borderId="0" xfId="0" applyNumberFormat="1" applyFont="1" applyBorder="1" applyAlignment="1">
      <alignment horizontal="right" vertical="center"/>
    </xf>
    <xf numFmtId="165" fontId="1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vertical="top" wrapText="1"/>
    </xf>
    <xf numFmtId="14" fontId="1" fillId="2" borderId="2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167" fontId="13" fillId="0" borderId="1" xfId="0" applyNumberFormat="1" applyFont="1" applyBorder="1" applyAlignment="1">
      <alignment horizontal="left" vertical="center"/>
    </xf>
    <xf numFmtId="167" fontId="13" fillId="0" borderId="2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17" fillId="0" borderId="2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8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9" fillId="0" borderId="0" xfId="0" applyFont="1" applyAlignment="1">
      <alignment horizontal="left"/>
    </xf>
    <xf numFmtId="9" fontId="9" fillId="0" borderId="0" xfId="0" applyNumberFormat="1" applyFont="1" applyAlignment="1">
      <alignment horizontal="center" vertical="center"/>
    </xf>
    <xf numFmtId="2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167" fontId="27" fillId="0" borderId="0" xfId="0" applyNumberFormat="1" applyFont="1" applyBorder="1" applyAlignment="1">
      <alignment horizontal="center"/>
    </xf>
    <xf numFmtId="166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6" fillId="0" borderId="2" xfId="0" applyFont="1" applyBorder="1" applyAlignment="1">
      <alignment horizontal="center"/>
    </xf>
    <xf numFmtId="0" fontId="23" fillId="0" borderId="0" xfId="0" applyFont="1" applyBorder="1" applyAlignment="1">
      <alignment horizontal="center" vertical="top"/>
    </xf>
    <xf numFmtId="0" fontId="16" fillId="0" borderId="0" xfId="0" applyFont="1" applyBorder="1" applyAlignment="1">
      <alignment horizontal="center" vertical="top"/>
    </xf>
    <xf numFmtId="0" fontId="22" fillId="0" borderId="0" xfId="0" applyFont="1" applyAlignment="1">
      <alignment horizontal="left" vertical="top"/>
    </xf>
    <xf numFmtId="0" fontId="24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left"/>
    </xf>
    <xf numFmtId="0" fontId="12" fillId="3" borderId="3" xfId="1" applyFont="1" applyFill="1" applyBorder="1" applyAlignment="1"/>
    <xf numFmtId="167" fontId="12" fillId="3" borderId="3" xfId="1" applyNumberFormat="1" applyFont="1" applyFill="1" applyBorder="1" applyAlignment="1">
      <alignment horizontal="center"/>
    </xf>
  </cellXfs>
  <cellStyles count="3">
    <cellStyle name="Обычный" xfId="0" builtinId="0"/>
    <cellStyle name="Обычный_НМЦ (инструменты)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22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22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251313</xdr:colOff>
      <xdr:row>9</xdr:row>
      <xdr:rowOff>9525</xdr:rowOff>
    </xdr:from>
    <xdr:to>
      <xdr:col>56</xdr:col>
      <xdr:colOff>38100</xdr:colOff>
      <xdr:row>9</xdr:row>
      <xdr:rowOff>11725</xdr:rowOff>
    </xdr:to>
    <xdr:cxnSp macro="">
      <xdr:nvCxnSpPr>
        <xdr:cNvPr id="3" name="Прямая соединительная линия 2"/>
        <xdr:cNvCxnSpPr/>
      </xdr:nvCxnSpPr>
      <xdr:spPr>
        <a:xfrm flipV="1">
          <a:off x="1232388" y="2362200"/>
          <a:ext cx="1863237" cy="220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w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J22"/>
  <sheetViews>
    <sheetView tabSelected="1" topLeftCell="A5" zoomScale="115" zoomScaleNormal="115" workbookViewId="0">
      <selection activeCell="DI14" sqref="DI14:GJ14"/>
    </sheetView>
  </sheetViews>
  <sheetFormatPr defaultColWidth="0.7109375" defaultRowHeight="15"/>
  <cols>
    <col min="110" max="110" width="0.7109375" customWidth="1"/>
    <col min="111" max="111" width="1" customWidth="1"/>
    <col min="158" max="158" width="0.7109375" customWidth="1"/>
  </cols>
  <sheetData>
    <row r="1" spans="1:192" ht="15.75" customHeight="1"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ER1" s="51"/>
      <c r="ES1" s="51"/>
      <c r="ET1" s="51"/>
      <c r="EU1" s="51"/>
      <c r="EV1" s="51"/>
      <c r="EW1" s="51"/>
      <c r="EX1" s="51"/>
      <c r="EY1" s="51"/>
      <c r="EZ1" s="51"/>
      <c r="FA1" s="51"/>
      <c r="FB1" s="51"/>
      <c r="FC1" s="51"/>
      <c r="FD1" s="51"/>
      <c r="FE1" s="51"/>
      <c r="FF1" s="51"/>
      <c r="FG1" s="51"/>
      <c r="FH1" s="51"/>
      <c r="FI1" s="51"/>
      <c r="FJ1" s="51"/>
      <c r="FK1" s="51"/>
      <c r="FL1" s="51"/>
      <c r="FM1" s="51"/>
      <c r="FN1" s="51"/>
      <c r="FO1" s="51"/>
      <c r="FP1" s="51"/>
      <c r="FQ1" s="51"/>
      <c r="FR1" s="51"/>
      <c r="FS1" s="51"/>
      <c r="FT1" s="51"/>
      <c r="FU1" s="51"/>
      <c r="FV1" s="51"/>
      <c r="FW1" s="51"/>
      <c r="FX1" s="51"/>
      <c r="FY1" s="51"/>
      <c r="FZ1" s="51"/>
      <c r="GA1" s="51"/>
      <c r="GB1" s="51"/>
      <c r="GC1" s="51"/>
      <c r="GD1" s="51"/>
      <c r="GE1" s="51"/>
      <c r="GF1" s="51"/>
      <c r="GG1" s="51"/>
      <c r="GH1" s="51"/>
      <c r="GI1" s="51"/>
      <c r="GJ1" s="51"/>
    </row>
    <row r="2" spans="1:192" ht="34.5" customHeight="1"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  <c r="FF2" s="51"/>
      <c r="FG2" s="51"/>
      <c r="FH2" s="51"/>
      <c r="FI2" s="51"/>
      <c r="FJ2" s="51"/>
      <c r="FK2" s="51"/>
      <c r="FL2" s="51"/>
      <c r="FM2" s="51"/>
      <c r="FN2" s="51"/>
      <c r="FO2" s="51"/>
      <c r="FP2" s="51"/>
      <c r="FQ2" s="51"/>
      <c r="FR2" s="51"/>
      <c r="FS2" s="51"/>
      <c r="FT2" s="51"/>
      <c r="FU2" s="51"/>
      <c r="FV2" s="51"/>
      <c r="FW2" s="51"/>
      <c r="FX2" s="51"/>
      <c r="FY2" s="51"/>
      <c r="FZ2" s="51"/>
      <c r="GA2" s="51"/>
      <c r="GB2" s="51"/>
      <c r="GC2" s="51"/>
      <c r="GD2" s="51"/>
      <c r="GE2" s="51"/>
      <c r="GF2" s="51"/>
      <c r="GG2" s="51"/>
      <c r="GH2" s="51"/>
      <c r="GI2" s="51"/>
      <c r="GJ2" s="51"/>
    </row>
    <row r="4" spans="1:192" ht="18.75">
      <c r="A4" s="52" t="s">
        <v>63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2"/>
      <c r="EW4" s="52"/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  <c r="FL4" s="52"/>
      <c r="FM4" s="52"/>
      <c r="FN4" s="52"/>
      <c r="FO4" s="52"/>
      <c r="FP4" s="52"/>
      <c r="FQ4" s="52"/>
      <c r="FR4" s="52"/>
      <c r="FS4" s="52"/>
      <c r="FT4" s="52"/>
      <c r="FU4" s="52"/>
      <c r="FV4" s="52"/>
      <c r="FW4" s="52"/>
      <c r="FX4" s="52"/>
      <c r="FY4" s="52"/>
      <c r="FZ4" s="52"/>
      <c r="GA4" s="52"/>
      <c r="GB4" s="52"/>
      <c r="GC4" s="52"/>
      <c r="GD4" s="52"/>
      <c r="GE4" s="52"/>
      <c r="GF4" s="52"/>
      <c r="GG4" s="52"/>
      <c r="GH4" s="52"/>
      <c r="GI4" s="52"/>
      <c r="GJ4" s="52"/>
    </row>
    <row r="5" spans="1:192" ht="18.75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</row>
    <row r="6" spans="1:192" ht="17.25" customHeight="1">
      <c r="A6" s="54" t="s">
        <v>0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DZ6" s="54"/>
      <c r="EA6" s="54"/>
      <c r="EB6" s="54"/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S6" s="54"/>
      <c r="ET6" s="54"/>
      <c r="EU6" s="54"/>
      <c r="EV6" s="54"/>
      <c r="EW6" s="54"/>
      <c r="EX6" s="54"/>
      <c r="EY6" s="54"/>
      <c r="EZ6" s="54"/>
      <c r="FA6" s="54"/>
      <c r="FB6" s="54"/>
      <c r="FC6" s="54"/>
      <c r="FD6" s="54"/>
      <c r="FE6" s="54"/>
      <c r="FF6" s="54"/>
      <c r="FG6" s="54"/>
      <c r="FH6" s="54"/>
      <c r="FI6" s="54"/>
      <c r="FJ6" s="54"/>
      <c r="FK6" s="54"/>
      <c r="FL6" s="54"/>
      <c r="FM6" s="54"/>
      <c r="FN6" s="54"/>
      <c r="FO6" s="54"/>
      <c r="FP6" s="54"/>
      <c r="FQ6" s="54"/>
      <c r="FR6" s="54"/>
      <c r="FS6" s="54"/>
      <c r="FT6" s="54"/>
      <c r="FU6" s="54"/>
      <c r="FV6" s="54"/>
      <c r="FW6" s="54"/>
      <c r="FX6" s="54"/>
      <c r="FY6" s="54"/>
      <c r="FZ6" s="54"/>
      <c r="GA6" s="54"/>
      <c r="GB6" s="54"/>
      <c r="GC6" s="54"/>
      <c r="GD6" s="54"/>
      <c r="GE6" s="54"/>
      <c r="GF6" s="54"/>
      <c r="GG6" s="54"/>
      <c r="GH6" s="54"/>
      <c r="GI6" s="54"/>
      <c r="GJ6" s="54"/>
    </row>
    <row r="7" spans="1:192" ht="18.75">
      <c r="A7" s="56" t="s">
        <v>1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5" t="s">
        <v>56</v>
      </c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/>
      <c r="DS7" s="55"/>
      <c r="DT7" s="55"/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55"/>
      <c r="EF7" s="55"/>
      <c r="EG7" s="55"/>
      <c r="EH7" s="55"/>
      <c r="EI7" s="55"/>
      <c r="EJ7" s="55"/>
      <c r="EK7" s="55"/>
      <c r="EL7" s="55"/>
      <c r="EM7" s="55"/>
      <c r="EN7" s="55"/>
      <c r="EO7" s="55"/>
      <c r="EP7" s="55"/>
      <c r="EQ7" s="55"/>
      <c r="ER7" s="55"/>
      <c r="ES7" s="55"/>
      <c r="ET7" s="55"/>
      <c r="EU7" s="55"/>
      <c r="EV7" s="55"/>
      <c r="EW7" s="55"/>
      <c r="EX7" s="55"/>
      <c r="EY7" s="55"/>
      <c r="EZ7" s="55"/>
      <c r="FA7" s="55"/>
      <c r="FB7" s="55"/>
      <c r="FC7" s="55"/>
      <c r="FD7" s="55"/>
      <c r="FE7" s="55"/>
      <c r="FF7" s="55"/>
      <c r="FG7" s="55"/>
      <c r="FH7" s="55"/>
      <c r="FI7" s="55"/>
      <c r="FJ7" s="55"/>
      <c r="FK7" s="55"/>
      <c r="FL7" s="55"/>
      <c r="FM7" s="55"/>
      <c r="FN7" s="55"/>
      <c r="FO7" s="55"/>
      <c r="FP7" s="55"/>
      <c r="FQ7" s="55"/>
      <c r="FR7" s="55"/>
      <c r="FS7" s="55"/>
      <c r="FT7" s="55"/>
      <c r="FU7" s="55"/>
      <c r="FV7" s="55"/>
      <c r="FW7" s="55"/>
      <c r="FX7" s="55"/>
      <c r="FY7" s="55"/>
      <c r="FZ7" s="55"/>
      <c r="GA7" s="55"/>
      <c r="GB7" s="55"/>
      <c r="GC7" s="55"/>
      <c r="GD7" s="55"/>
      <c r="GE7" s="55"/>
      <c r="GF7" s="55"/>
      <c r="GG7" s="55"/>
      <c r="GH7" s="55"/>
      <c r="GI7" s="55"/>
      <c r="GJ7" s="55"/>
    </row>
    <row r="8" spans="1:192" ht="37.5" customHeight="1">
      <c r="A8" s="56" t="s">
        <v>2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5" t="s">
        <v>3</v>
      </c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7"/>
      <c r="DR8" s="57"/>
      <c r="DS8" s="57"/>
      <c r="DT8" s="57"/>
      <c r="DU8" s="57"/>
      <c r="DV8" s="57"/>
      <c r="DW8" s="57"/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7"/>
      <c r="EL8" s="57"/>
      <c r="EM8" s="57"/>
      <c r="EN8" s="57"/>
      <c r="EO8" s="57"/>
      <c r="EP8" s="57"/>
      <c r="EQ8" s="57"/>
      <c r="ER8" s="57"/>
      <c r="ES8" s="57"/>
      <c r="ET8" s="57"/>
      <c r="EU8" s="57"/>
      <c r="EV8" s="57"/>
      <c r="EW8" s="57"/>
      <c r="EX8" s="57"/>
      <c r="EY8" s="57"/>
      <c r="EZ8" s="57"/>
      <c r="FA8" s="57"/>
      <c r="FB8" s="57"/>
      <c r="FC8" s="57"/>
      <c r="FD8" s="57"/>
      <c r="FE8" s="57"/>
      <c r="FF8" s="57"/>
      <c r="FG8" s="57"/>
      <c r="FH8" s="57"/>
      <c r="FI8" s="57"/>
      <c r="FJ8" s="57"/>
      <c r="FK8" s="57"/>
      <c r="FL8" s="57"/>
      <c r="FM8" s="57"/>
      <c r="FN8" s="57"/>
      <c r="FO8" s="57"/>
      <c r="FP8" s="57"/>
      <c r="FQ8" s="57"/>
      <c r="FR8" s="57"/>
      <c r="FS8" s="57"/>
      <c r="FT8" s="57"/>
      <c r="FU8" s="57"/>
      <c r="FV8" s="57"/>
      <c r="FW8" s="57"/>
      <c r="FX8" s="57"/>
      <c r="FY8" s="57"/>
      <c r="FZ8" s="57"/>
      <c r="GA8" s="57"/>
      <c r="GB8" s="57"/>
      <c r="GC8" s="57"/>
      <c r="GD8" s="57"/>
      <c r="GE8" s="57"/>
      <c r="GF8" s="57"/>
      <c r="GG8" s="57"/>
      <c r="GH8" s="57"/>
      <c r="GI8" s="57"/>
      <c r="GJ8" s="57"/>
    </row>
    <row r="9" spans="1:192" ht="18.75" customHeight="1">
      <c r="A9" s="75" t="s">
        <v>4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7"/>
      <c r="BZ9" s="56" t="s">
        <v>10</v>
      </c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84"/>
      <c r="DQ9" s="60" t="str">
        <f>IF(CP10&lt;33,"идентичным","неидентичным")</f>
        <v>идентичным</v>
      </c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1"/>
      <c r="FD9" s="61"/>
      <c r="FE9" s="60"/>
      <c r="FF9" s="60"/>
      <c r="FG9" s="60"/>
      <c r="FH9" s="60"/>
      <c r="FI9" s="60"/>
      <c r="FJ9" s="60"/>
      <c r="FK9" s="60"/>
      <c r="FL9" s="60"/>
      <c r="FM9" s="60"/>
      <c r="FN9" s="60"/>
      <c r="FO9" s="60"/>
      <c r="FP9" s="60"/>
      <c r="FQ9" s="60"/>
      <c r="FR9" s="60"/>
      <c r="FS9" s="60"/>
      <c r="FT9" s="60"/>
      <c r="FU9" s="60"/>
      <c r="FV9" s="60"/>
      <c r="FW9" s="60"/>
      <c r="FX9" s="60"/>
      <c r="FY9" s="60"/>
      <c r="FZ9" s="60"/>
      <c r="GA9" s="60"/>
      <c r="GB9" s="60"/>
      <c r="GC9" s="60"/>
      <c r="GD9" s="60"/>
      <c r="GE9" s="60"/>
      <c r="GF9" s="60"/>
      <c r="GG9" s="60"/>
      <c r="GH9" s="60"/>
      <c r="GI9" s="60"/>
      <c r="GJ9" s="62"/>
    </row>
    <row r="10" spans="1:192" ht="18.75">
      <c r="A10" s="78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80"/>
      <c r="BZ10" s="63" t="s">
        <v>11</v>
      </c>
      <c r="CA10" s="63"/>
      <c r="CB10" s="63"/>
      <c r="CC10" s="63"/>
      <c r="CD10" s="63"/>
      <c r="CE10" s="64"/>
      <c r="CF10" s="65" t="s">
        <v>12</v>
      </c>
      <c r="CG10" s="65"/>
      <c r="CH10" s="65"/>
      <c r="CI10" s="65"/>
      <c r="CJ10" s="65"/>
      <c r="CK10" s="58" t="s">
        <v>9</v>
      </c>
      <c r="CL10" s="58"/>
      <c r="CM10" s="58"/>
      <c r="CN10" s="58"/>
      <c r="CO10" s="58"/>
      <c r="CP10" s="67">
        <f>'НМЦ '!K4</f>
        <v>2.4500000000000002</v>
      </c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85" t="s">
        <v>14</v>
      </c>
      <c r="DC10" s="85"/>
      <c r="DD10" s="85"/>
      <c r="DE10" s="4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13"/>
    </row>
    <row r="11" spans="1:192" ht="18.75" customHeight="1">
      <c r="A11" s="78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80"/>
      <c r="BZ11" s="63"/>
      <c r="CA11" s="63"/>
      <c r="CB11" s="63"/>
      <c r="CC11" s="63"/>
      <c r="CD11" s="63"/>
      <c r="CE11" s="64"/>
      <c r="CF11" s="66"/>
      <c r="CG11" s="66"/>
      <c r="CH11" s="66"/>
      <c r="CI11" s="66"/>
      <c r="CJ11" s="66"/>
      <c r="CK11" s="59"/>
      <c r="CL11" s="59"/>
      <c r="CM11" s="59"/>
      <c r="CN11" s="59"/>
      <c r="CO11" s="59"/>
      <c r="CP11" s="68"/>
      <c r="CQ11" s="68"/>
      <c r="CR11" s="68"/>
      <c r="CS11" s="69"/>
      <c r="CT11" s="69"/>
      <c r="CU11" s="69"/>
      <c r="CV11" s="69"/>
      <c r="CW11" s="69"/>
      <c r="CX11" s="69"/>
      <c r="CY11" s="69"/>
      <c r="CZ11" s="69"/>
      <c r="DA11" s="69"/>
      <c r="DB11" s="85"/>
      <c r="DC11" s="85"/>
      <c r="DD11" s="8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14"/>
    </row>
    <row r="12" spans="1:192" ht="18.75" customHeight="1">
      <c r="A12" s="78"/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80"/>
      <c r="BZ12" s="94" t="s">
        <v>15</v>
      </c>
      <c r="CA12" s="94"/>
      <c r="CB12" s="94"/>
      <c r="CC12" s="94"/>
      <c r="CD12" s="94"/>
      <c r="CE12" s="94"/>
      <c r="CF12" s="95"/>
      <c r="CG12" s="95"/>
      <c r="CH12" s="95"/>
      <c r="CI12" s="95"/>
      <c r="CJ12" s="95"/>
      <c r="CK12" s="95"/>
      <c r="CL12" s="95"/>
      <c r="CM12" s="95"/>
      <c r="CN12" s="95"/>
      <c r="CO12" s="96"/>
      <c r="CP12" s="58" t="s">
        <v>9</v>
      </c>
      <c r="CQ12" s="58"/>
      <c r="CR12" s="58"/>
      <c r="CS12" s="92">
        <f>'НМЦ '!E4</f>
        <v>24877.920000000006</v>
      </c>
      <c r="CT12" s="92"/>
      <c r="CU12" s="92"/>
      <c r="CV12" s="92"/>
      <c r="CW12" s="92"/>
      <c r="CX12" s="92"/>
      <c r="CY12" s="92"/>
      <c r="CZ12" s="92"/>
      <c r="DA12" s="92"/>
      <c r="DB12" s="92"/>
      <c r="DC12" s="92"/>
      <c r="DD12" s="92"/>
      <c r="DE12" s="92"/>
      <c r="DF12" s="92"/>
      <c r="DG12" s="92"/>
      <c r="DH12" s="92"/>
      <c r="DI12" s="92"/>
      <c r="DJ12" s="92"/>
      <c r="DK12" s="92"/>
      <c r="DL12" s="92"/>
      <c r="DM12" s="92"/>
      <c r="DN12" s="92"/>
      <c r="DO12" s="92"/>
      <c r="DP12" s="92"/>
      <c r="DQ12" s="92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13"/>
    </row>
    <row r="13" spans="1:192" ht="18.75" customHeight="1">
      <c r="A13" s="81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3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4"/>
      <c r="CO13" s="97"/>
      <c r="CP13" s="59"/>
      <c r="CQ13" s="59"/>
      <c r="CR13" s="59"/>
      <c r="CS13" s="93"/>
      <c r="CT13" s="93"/>
      <c r="CU13" s="93"/>
      <c r="CV13" s="93"/>
      <c r="CW13" s="93"/>
      <c r="CX13" s="93"/>
      <c r="CY13" s="93"/>
      <c r="CZ13" s="93"/>
      <c r="DA13" s="93"/>
      <c r="DB13" s="93"/>
      <c r="DC13" s="93"/>
      <c r="DD13" s="93"/>
      <c r="DE13" s="93"/>
      <c r="DF13" s="93"/>
      <c r="DG13" s="93"/>
      <c r="DH13" s="93"/>
      <c r="DI13" s="93"/>
      <c r="DJ13" s="93"/>
      <c r="DK13" s="93"/>
      <c r="DL13" s="93"/>
      <c r="DM13" s="93"/>
      <c r="DN13" s="93"/>
      <c r="DO13" s="93"/>
      <c r="DP13" s="93"/>
      <c r="DQ13" s="93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14"/>
    </row>
    <row r="14" spans="1:192" ht="18.75" customHeight="1">
      <c r="A14" s="86" t="s">
        <v>18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6"/>
      <c r="CO14" s="86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8"/>
      <c r="DI14" s="89">
        <v>46227</v>
      </c>
      <c r="DJ14" s="90"/>
      <c r="DK14" s="90"/>
      <c r="DL14" s="90"/>
      <c r="DM14" s="90"/>
      <c r="DN14" s="90"/>
      <c r="DO14" s="90"/>
      <c r="DP14" s="90"/>
      <c r="DQ14" s="90"/>
      <c r="DR14" s="90"/>
      <c r="DS14" s="90"/>
      <c r="DT14" s="90"/>
      <c r="DU14" s="90"/>
      <c r="DV14" s="90"/>
      <c r="DW14" s="90"/>
      <c r="DX14" s="90"/>
      <c r="DY14" s="90"/>
      <c r="DZ14" s="90"/>
      <c r="EA14" s="90"/>
      <c r="EB14" s="90"/>
      <c r="EC14" s="90"/>
      <c r="ED14" s="90"/>
      <c r="EE14" s="90"/>
      <c r="EF14" s="90"/>
      <c r="EG14" s="90"/>
      <c r="EH14" s="90"/>
      <c r="EI14" s="90"/>
      <c r="EJ14" s="90"/>
      <c r="EK14" s="90"/>
      <c r="EL14" s="90"/>
      <c r="EM14" s="90"/>
      <c r="EN14" s="90"/>
      <c r="EO14" s="90"/>
      <c r="EP14" s="90"/>
      <c r="EQ14" s="90"/>
      <c r="ER14" s="90"/>
      <c r="ES14" s="90"/>
      <c r="ET14" s="90"/>
      <c r="EU14" s="90"/>
      <c r="EV14" s="90"/>
      <c r="EW14" s="90"/>
      <c r="EX14" s="90"/>
      <c r="EY14" s="90"/>
      <c r="EZ14" s="90"/>
      <c r="FA14" s="90"/>
      <c r="FB14" s="90"/>
      <c r="FC14" s="90"/>
      <c r="FD14" s="90"/>
      <c r="FE14" s="90"/>
      <c r="FF14" s="90"/>
      <c r="FG14" s="90"/>
      <c r="FH14" s="90"/>
      <c r="FI14" s="90"/>
      <c r="FJ14" s="90"/>
      <c r="FK14" s="90"/>
      <c r="FL14" s="90"/>
      <c r="FM14" s="90"/>
      <c r="FN14" s="90"/>
      <c r="FO14" s="90"/>
      <c r="FP14" s="90"/>
      <c r="FQ14" s="90"/>
      <c r="FR14" s="90"/>
      <c r="FS14" s="90"/>
      <c r="FT14" s="90"/>
      <c r="FU14" s="90"/>
      <c r="FV14" s="90"/>
      <c r="FW14" s="90"/>
      <c r="FX14" s="90"/>
      <c r="FY14" s="90"/>
      <c r="FZ14" s="90"/>
      <c r="GA14" s="90"/>
      <c r="GB14" s="90"/>
      <c r="GC14" s="90"/>
      <c r="GD14" s="90"/>
      <c r="GE14" s="90"/>
      <c r="GF14" s="90"/>
      <c r="GG14" s="90"/>
      <c r="GH14" s="90"/>
      <c r="GI14" s="90"/>
      <c r="GJ14" s="91"/>
    </row>
    <row r="15" spans="1:192" ht="18.75">
      <c r="A15" s="61" t="s">
        <v>5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"/>
      <c r="DX15" s="6"/>
      <c r="DY15" s="6"/>
      <c r="DZ15" s="7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</row>
    <row r="16" spans="1:192" ht="18.7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Z16" s="2"/>
    </row>
    <row r="17" spans="1:130" ht="15" customHeight="1">
      <c r="A17" s="71" t="s">
        <v>6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Z17" s="2"/>
    </row>
    <row r="18" spans="1:130" ht="18.75">
      <c r="A18" s="72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9"/>
      <c r="AU18" s="9"/>
      <c r="AV18" s="9"/>
      <c r="AW18" s="9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3"/>
      <c r="DT18" s="73"/>
      <c r="DU18" s="73"/>
      <c r="DV18" s="73"/>
      <c r="DZ18" s="2"/>
    </row>
    <row r="19" spans="1:130" ht="18.75">
      <c r="A19" s="74" t="s">
        <v>19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3"/>
      <c r="AU19" s="3"/>
      <c r="AV19" s="3"/>
      <c r="AW19" s="3"/>
      <c r="AX19" s="74" t="s">
        <v>20</v>
      </c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  <c r="DV19" s="74"/>
      <c r="DZ19" s="2"/>
    </row>
    <row r="20" spans="1:130" ht="18.75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0"/>
      <c r="DN20" s="70"/>
      <c r="DO20" s="70"/>
      <c r="DP20" s="70"/>
      <c r="DQ20" s="70"/>
      <c r="DR20" s="70"/>
      <c r="DS20" s="70"/>
      <c r="DT20" s="70"/>
      <c r="DU20" s="70"/>
      <c r="DV20" s="70"/>
      <c r="DZ20" s="2"/>
    </row>
    <row r="21" spans="1:130" ht="23.25" customHeight="1">
      <c r="A21" s="73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Z21" s="1"/>
    </row>
    <row r="22" spans="1:130">
      <c r="A22" s="71" t="s">
        <v>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</row>
  </sheetData>
  <protectedRanges>
    <protectedRange sqref="BZ8" name="Диапазон7"/>
    <protectedRange sqref="BZ7" name="Диапазон6"/>
    <protectedRange sqref="A20" name="Диапазон4"/>
    <protectedRange sqref="AX18" name="Диапазон2"/>
    <protectedRange sqref="A16" name="Диапазон1"/>
    <protectedRange sqref="A21" name="Диапазон3"/>
    <protectedRange sqref="DI14" name="Диапазон5"/>
  </protectedRanges>
  <mergeCells count="31">
    <mergeCell ref="A17:DV17"/>
    <mergeCell ref="A16:DV16"/>
    <mergeCell ref="A9:BY13"/>
    <mergeCell ref="BZ9:DP9"/>
    <mergeCell ref="A15:DV15"/>
    <mergeCell ref="DB10:DD11"/>
    <mergeCell ref="CP12:CR13"/>
    <mergeCell ref="A14:DH14"/>
    <mergeCell ref="DI14:GJ14"/>
    <mergeCell ref="CS12:DQ13"/>
    <mergeCell ref="BZ12:CO13"/>
    <mergeCell ref="A20:DV20"/>
    <mergeCell ref="A22:DV22"/>
    <mergeCell ref="A18:AS18"/>
    <mergeCell ref="AX18:DV18"/>
    <mergeCell ref="A19:AS19"/>
    <mergeCell ref="AX19:DV19"/>
    <mergeCell ref="A21:DV21"/>
    <mergeCell ref="A8:BY8"/>
    <mergeCell ref="BZ8:GJ8"/>
    <mergeCell ref="CK10:CO11"/>
    <mergeCell ref="DQ9:GJ9"/>
    <mergeCell ref="BZ10:CE11"/>
    <mergeCell ref="CF10:CJ11"/>
    <mergeCell ref="CP10:DA11"/>
    <mergeCell ref="BZ1:GJ2"/>
    <mergeCell ref="A4:GJ4"/>
    <mergeCell ref="A5:GJ5"/>
    <mergeCell ref="A6:GJ6"/>
    <mergeCell ref="BZ7:GJ7"/>
    <mergeCell ref="A7:BY7"/>
  </mergeCells>
  <phoneticPr fontId="10" type="noConversion"/>
  <pageMargins left="0.38" right="0.39" top="0.74803149606299213" bottom="0.74803149606299213" header="0.31496062992125984" footer="0.31496062992125984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Equation.3" shapeId="1029" r:id="rId4">
          <objectPr defaultSize="0" autoPict="0" r:id="rId5">
            <anchor moveWithCells="1" sizeWithCells="1">
              <from>
                <xdr:col>0</xdr:col>
                <xdr:colOff>0</xdr:colOff>
                <xdr:row>22</xdr:row>
                <xdr:rowOff>0</xdr:rowOff>
              </from>
              <to>
                <xdr:col>1</xdr:col>
                <xdr:colOff>0</xdr:colOff>
                <xdr:row>22</xdr:row>
                <xdr:rowOff>0</xdr:rowOff>
              </to>
            </anchor>
          </objectPr>
        </oleObject>
      </mc:Choice>
      <mc:Fallback>
        <oleObject progId="Equation.3" shapeId="1029" r:id="rId4"/>
      </mc:Fallback>
    </mc:AlternateContent>
    <mc:AlternateContent xmlns:mc="http://schemas.openxmlformats.org/markup-compatibility/2006">
      <mc:Choice Requires="x14">
        <oleObject progId="Equation.3" shapeId="1025" r:id="rId6">
          <objectPr defaultSize="0" autoPict="0" r:id="rId7">
            <anchor moveWithCells="1" sizeWithCells="1">
              <from>
                <xdr:col>0</xdr:col>
                <xdr:colOff>0</xdr:colOff>
                <xdr:row>22</xdr:row>
                <xdr:rowOff>0</xdr:rowOff>
              </from>
              <to>
                <xdr:col>1</xdr:col>
                <xdr:colOff>0</xdr:colOff>
                <xdr:row>22</xdr:row>
                <xdr:rowOff>0</xdr:rowOff>
              </to>
            </anchor>
          </objectPr>
        </oleObject>
      </mc:Choice>
      <mc:Fallback>
        <oleObject progId="Equation.3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8"/>
  <sheetViews>
    <sheetView view="pageBreakPreview" zoomScale="145" zoomScaleSheetLayoutView="145" workbookViewId="0">
      <selection activeCell="DE8" sqref="DE8"/>
    </sheetView>
  </sheetViews>
  <sheetFormatPr defaultColWidth="0.7109375" defaultRowHeight="15"/>
  <cols>
    <col min="1" max="1" width="2.5703125" style="10" bestFit="1" customWidth="1"/>
    <col min="2" max="18" width="0.7109375" style="10"/>
    <col min="19" max="19" width="2.140625" style="10" customWidth="1"/>
    <col min="20" max="23" width="0.7109375" style="10"/>
    <col min="24" max="24" width="0.7109375" style="10" customWidth="1"/>
    <col min="25" max="54" width="0.7109375" style="10"/>
    <col min="55" max="55" width="0.85546875" style="10" customWidth="1"/>
    <col min="56" max="61" width="0.7109375" style="10"/>
    <col min="62" max="62" width="2.140625" style="10" customWidth="1"/>
    <col min="63" max="87" width="0.7109375" style="10"/>
    <col min="88" max="88" width="0.7109375" style="10" customWidth="1"/>
    <col min="89" max="143" width="0.7109375" style="10"/>
    <col min="144" max="144" width="0.7109375" style="10" customWidth="1"/>
    <col min="145" max="161" width="0.7109375" style="10"/>
    <col min="162" max="162" width="0.140625" style="10" customWidth="1"/>
    <col min="163" max="168" width="0.7109375" style="10" hidden="1" customWidth="1"/>
    <col min="169" max="169" width="2.28515625" style="10" customWidth="1"/>
    <col min="170" max="170" width="1.28515625" style="10" customWidth="1"/>
    <col min="171" max="171" width="1.7109375" style="10" customWidth="1"/>
    <col min="172" max="178" width="0.7109375" style="10" customWidth="1"/>
    <col min="179" max="16384" width="0.7109375" style="10"/>
  </cols>
  <sheetData>
    <row r="1" spans="1:182" ht="16.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26" t="s">
        <v>35</v>
      </c>
      <c r="DN1" s="126"/>
      <c r="DO1" s="126"/>
      <c r="DP1" s="126"/>
      <c r="DQ1" s="126"/>
      <c r="DR1" s="126"/>
      <c r="DS1" s="126"/>
      <c r="DT1" s="126"/>
      <c r="DU1" s="126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126"/>
      <c r="FF1" s="126"/>
      <c r="FG1" s="126"/>
      <c r="FH1" s="126"/>
      <c r="FI1" s="126"/>
      <c r="FJ1" s="126"/>
      <c r="FK1" s="126"/>
      <c r="FL1" s="126"/>
      <c r="FM1" s="126"/>
      <c r="FN1" s="126"/>
      <c r="FO1" s="126"/>
      <c r="FP1" s="126"/>
      <c r="FQ1" s="126"/>
      <c r="FR1" s="15"/>
      <c r="FS1" s="15"/>
      <c r="FT1" s="15"/>
      <c r="FU1" s="15"/>
      <c r="FV1" s="15"/>
      <c r="FW1" s="15"/>
      <c r="FX1" s="15"/>
      <c r="FY1" s="15"/>
      <c r="FZ1" s="15"/>
    </row>
    <row r="2" spans="1:182" ht="16.5">
      <c r="A2" s="16" t="s">
        <v>22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</row>
    <row r="3" spans="1:182" ht="7.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</row>
    <row r="4" spans="1:182" ht="16.5">
      <c r="A4" s="15" t="s">
        <v>21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</row>
    <row r="5" spans="1:182" ht="18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00" t="s">
        <v>12</v>
      </c>
      <c r="BL5" s="100"/>
      <c r="BM5" s="100"/>
      <c r="BN5" s="100"/>
      <c r="BO5" s="100"/>
      <c r="BP5" s="99" t="s">
        <v>9</v>
      </c>
      <c r="BQ5" s="99"/>
      <c r="BR5" s="99"/>
      <c r="BS5" s="99"/>
      <c r="BT5" s="99"/>
      <c r="BU5" s="102" t="s">
        <v>23</v>
      </c>
      <c r="BV5" s="102"/>
      <c r="BW5" s="102"/>
      <c r="BX5" s="102"/>
      <c r="BY5" s="102"/>
      <c r="BZ5" s="102"/>
      <c r="CA5" s="102"/>
      <c r="CB5" s="102"/>
      <c r="CC5" s="102"/>
      <c r="CD5" s="102"/>
      <c r="CE5" s="104" t="s">
        <v>13</v>
      </c>
      <c r="CF5" s="104"/>
      <c r="CG5" s="104"/>
      <c r="CH5" s="104"/>
      <c r="CI5" s="104"/>
      <c r="CJ5" s="105">
        <v>100</v>
      </c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</row>
    <row r="6" spans="1:182" ht="12.7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00"/>
      <c r="BL6" s="100"/>
      <c r="BM6" s="100"/>
      <c r="BN6" s="100"/>
      <c r="BO6" s="100"/>
      <c r="BP6" s="99"/>
      <c r="BQ6" s="99"/>
      <c r="BR6" s="99"/>
      <c r="BS6" s="99"/>
      <c r="BT6" s="99"/>
      <c r="BU6" s="103" t="s">
        <v>25</v>
      </c>
      <c r="BV6" s="103"/>
      <c r="BW6" s="103"/>
      <c r="BX6" s="98" t="s">
        <v>26</v>
      </c>
      <c r="BY6" s="98"/>
      <c r="BZ6" s="98"/>
      <c r="CA6" s="98"/>
      <c r="CB6" s="104" t="s">
        <v>27</v>
      </c>
      <c r="CC6" s="104"/>
      <c r="CD6" s="104"/>
      <c r="CE6" s="104"/>
      <c r="CF6" s="104"/>
      <c r="CG6" s="104"/>
      <c r="CH6" s="104"/>
      <c r="CI6" s="104"/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105"/>
      <c r="CW6" s="105"/>
      <c r="CX6" s="105"/>
      <c r="CY6" s="105"/>
      <c r="CZ6" s="10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</row>
    <row r="7" spans="1:182" ht="12" customHeight="1">
      <c r="A7" s="15"/>
      <c r="B7" s="15"/>
      <c r="C7" s="15"/>
      <c r="D7" s="15"/>
      <c r="E7" s="15"/>
      <c r="F7" s="15"/>
      <c r="G7" s="101" t="s">
        <v>8</v>
      </c>
      <c r="H7" s="101"/>
      <c r="I7" s="101"/>
      <c r="J7" s="101"/>
      <c r="K7" s="101"/>
      <c r="L7" s="101"/>
      <c r="M7" s="101"/>
      <c r="N7" s="101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</row>
    <row r="8" spans="1:182" ht="14.25" customHeight="1">
      <c r="A8" s="15"/>
      <c r="B8" s="15"/>
      <c r="C8" s="15"/>
      <c r="D8" s="15"/>
      <c r="E8" s="15"/>
      <c r="F8" s="15"/>
      <c r="G8" s="100" t="s">
        <v>12</v>
      </c>
      <c r="H8" s="100"/>
      <c r="I8" s="100"/>
      <c r="J8" s="100"/>
      <c r="K8" s="100"/>
      <c r="L8" s="104" t="s">
        <v>24</v>
      </c>
      <c r="M8" s="104"/>
      <c r="N8" s="104"/>
      <c r="O8" s="105" t="s">
        <v>28</v>
      </c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</row>
    <row r="9" spans="1:182" ht="0.75" hidden="1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</row>
    <row r="10" spans="1:182" ht="13.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09" t="s">
        <v>12</v>
      </c>
      <c r="P10" s="109"/>
      <c r="Q10" s="109"/>
      <c r="R10" s="109"/>
      <c r="S10" s="109"/>
      <c r="T10" s="99" t="s">
        <v>29</v>
      </c>
      <c r="U10" s="99"/>
      <c r="V10" s="99"/>
      <c r="W10" s="99"/>
      <c r="X10" s="110" t="s">
        <v>30</v>
      </c>
      <c r="Y10" s="110"/>
      <c r="Z10" s="110"/>
      <c r="AA10" s="110"/>
      <c r="AB10" s="110"/>
      <c r="AC10" s="103" t="s">
        <v>16</v>
      </c>
      <c r="AD10" s="103"/>
      <c r="AE10" s="103"/>
      <c r="AF10" s="98" t="s">
        <v>26</v>
      </c>
      <c r="AG10" s="98"/>
      <c r="AH10" s="98"/>
      <c r="AI10" s="98"/>
      <c r="AJ10" s="98"/>
      <c r="AK10" s="20"/>
      <c r="AL10" s="19"/>
      <c r="AM10" s="103" t="s">
        <v>24</v>
      </c>
      <c r="AN10" s="103"/>
      <c r="AO10" s="103"/>
      <c r="AP10" s="103" t="s">
        <v>25</v>
      </c>
      <c r="AQ10" s="103"/>
      <c r="AR10" s="103"/>
      <c r="AS10" s="98" t="s">
        <v>26</v>
      </c>
      <c r="AT10" s="98"/>
      <c r="AU10" s="98"/>
      <c r="AV10" s="98"/>
      <c r="AW10" s="103" t="s">
        <v>27</v>
      </c>
      <c r="AX10" s="103"/>
      <c r="AY10" s="103"/>
      <c r="AZ10" s="103" t="s">
        <v>17</v>
      </c>
      <c r="BA10" s="103"/>
      <c r="BB10" s="103"/>
      <c r="BC10" s="111">
        <v>2</v>
      </c>
      <c r="BD10" s="111"/>
      <c r="BE10" s="111"/>
      <c r="BF10" s="103" t="s">
        <v>24</v>
      </c>
      <c r="BG10" s="103"/>
      <c r="BH10" s="103"/>
      <c r="BI10" s="103"/>
      <c r="BJ10" s="104" t="s">
        <v>32</v>
      </c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104"/>
      <c r="CB10" s="104"/>
      <c r="CC10" s="104"/>
      <c r="CD10" s="104"/>
      <c r="CE10" s="104"/>
      <c r="CF10" s="104"/>
      <c r="CG10" s="104"/>
      <c r="CH10" s="104"/>
      <c r="CI10" s="104"/>
      <c r="CJ10" s="104"/>
      <c r="CK10" s="104"/>
      <c r="CL10" s="104"/>
      <c r="CM10" s="104"/>
      <c r="CN10" s="104"/>
      <c r="CO10" s="104"/>
      <c r="CP10" s="104"/>
      <c r="CQ10" s="104"/>
      <c r="CR10" s="104"/>
      <c r="CS10" s="104"/>
      <c r="CT10" s="104"/>
      <c r="CU10" s="104"/>
      <c r="CV10" s="104"/>
      <c r="CW10" s="104"/>
      <c r="CX10" s="104"/>
      <c r="CY10" s="104"/>
      <c r="CZ10" s="104"/>
      <c r="DA10" s="104"/>
      <c r="DB10" s="104"/>
      <c r="DC10" s="104"/>
      <c r="DD10" s="104"/>
      <c r="DE10" s="104"/>
      <c r="DF10" s="104"/>
      <c r="DG10" s="104"/>
      <c r="DH10" s="104"/>
      <c r="DI10" s="104"/>
      <c r="DJ10" s="104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</row>
    <row r="11" spans="1:182" ht="12" customHeight="1">
      <c r="A11" s="15"/>
      <c r="B11" s="15"/>
      <c r="C11" s="15"/>
      <c r="D11" s="15"/>
      <c r="E11" s="15"/>
      <c r="F11" s="15"/>
      <c r="G11" s="133" t="s">
        <v>23</v>
      </c>
      <c r="H11" s="104"/>
      <c r="I11" s="104"/>
      <c r="J11" s="104"/>
      <c r="K11" s="104"/>
      <c r="L11" s="104" t="s">
        <v>9</v>
      </c>
      <c r="M11" s="104"/>
      <c r="N11" s="104"/>
      <c r="O11" s="109"/>
      <c r="P11" s="109"/>
      <c r="Q11" s="109"/>
      <c r="R11" s="109"/>
      <c r="S11" s="109"/>
      <c r="T11" s="134"/>
      <c r="U11" s="134"/>
      <c r="V11" s="134"/>
      <c r="W11" s="134"/>
      <c r="X11" s="112" t="s">
        <v>47</v>
      </c>
      <c r="Y11" s="112"/>
      <c r="Z11" s="112"/>
      <c r="AA11" s="112"/>
      <c r="AB11" s="112"/>
      <c r="AC11" s="113"/>
      <c r="AD11" s="113"/>
      <c r="AE11" s="113"/>
      <c r="AF11" s="114"/>
      <c r="AG11" s="114"/>
      <c r="AH11" s="114"/>
      <c r="AI11" s="114"/>
      <c r="AJ11" s="114"/>
      <c r="AK11" s="135" t="s">
        <v>31</v>
      </c>
      <c r="AL11" s="135"/>
      <c r="AM11" s="113"/>
      <c r="AN11" s="113"/>
      <c r="AO11" s="113"/>
      <c r="AP11" s="113"/>
      <c r="AQ11" s="113"/>
      <c r="AR11" s="113"/>
      <c r="AS11" s="114"/>
      <c r="AT11" s="114"/>
      <c r="AU11" s="114"/>
      <c r="AV11" s="114"/>
      <c r="AW11" s="113"/>
      <c r="AX11" s="113"/>
      <c r="AY11" s="113"/>
      <c r="AZ11" s="113"/>
      <c r="BA11" s="113"/>
      <c r="BB11" s="113"/>
      <c r="BC11" s="21"/>
      <c r="BD11" s="21"/>
      <c r="BE11" s="21"/>
      <c r="BF11" s="103"/>
      <c r="BG11" s="103"/>
      <c r="BH11" s="103"/>
      <c r="BI11" s="103"/>
      <c r="BJ11" s="104"/>
      <c r="BK11" s="104"/>
      <c r="BL11" s="104"/>
      <c r="BM11" s="104"/>
      <c r="BN11" s="104"/>
      <c r="BO11" s="104"/>
      <c r="BP11" s="104"/>
      <c r="BQ11" s="104"/>
      <c r="BR11" s="104"/>
      <c r="BS11" s="104"/>
      <c r="BT11" s="104"/>
      <c r="BU11" s="104"/>
      <c r="BV11" s="104"/>
      <c r="BW11" s="104"/>
      <c r="BX11" s="104"/>
      <c r="BY11" s="104"/>
      <c r="BZ11" s="104"/>
      <c r="CA11" s="104"/>
      <c r="CB11" s="104"/>
      <c r="CC11" s="104"/>
      <c r="CD11" s="104"/>
      <c r="CE11" s="104"/>
      <c r="CF11" s="104"/>
      <c r="CG11" s="104"/>
      <c r="CH11" s="104"/>
      <c r="CI11" s="104"/>
      <c r="CJ11" s="104"/>
      <c r="CK11" s="104"/>
      <c r="CL11" s="104"/>
      <c r="CM11" s="104"/>
      <c r="CN11" s="104"/>
      <c r="CO11" s="104"/>
      <c r="CP11" s="104"/>
      <c r="CQ11" s="104"/>
      <c r="CR11" s="104"/>
      <c r="CS11" s="104"/>
      <c r="CT11" s="104"/>
      <c r="CU11" s="104"/>
      <c r="CV11" s="104"/>
      <c r="CW11" s="104"/>
      <c r="CX11" s="104"/>
      <c r="CY11" s="104"/>
      <c r="CZ11" s="104"/>
      <c r="DA11" s="104"/>
      <c r="DB11" s="104"/>
      <c r="DC11" s="104"/>
      <c r="DD11" s="104"/>
      <c r="DE11" s="104"/>
      <c r="DF11" s="104"/>
      <c r="DG11" s="104"/>
      <c r="DH11" s="104"/>
      <c r="DI11" s="104"/>
      <c r="DJ11" s="104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</row>
    <row r="12" spans="1:182" ht="12" customHeight="1">
      <c r="A12" s="15"/>
      <c r="B12" s="15"/>
      <c r="C12" s="15"/>
      <c r="D12" s="15"/>
      <c r="E12" s="15"/>
      <c r="F12" s="15"/>
      <c r="G12" s="104"/>
      <c r="H12" s="104"/>
      <c r="I12" s="104"/>
      <c r="J12" s="104"/>
      <c r="K12" s="104"/>
      <c r="L12" s="104"/>
      <c r="M12" s="104"/>
      <c r="N12" s="104"/>
      <c r="O12" s="109"/>
      <c r="P12" s="109"/>
      <c r="Q12" s="109"/>
      <c r="R12" s="109"/>
      <c r="S12" s="109"/>
      <c r="T12" s="115" t="s">
        <v>48</v>
      </c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03"/>
      <c r="BG12" s="103"/>
      <c r="BH12" s="103"/>
      <c r="BI12" s="103"/>
      <c r="BJ12" s="104"/>
      <c r="BK12" s="104"/>
      <c r="BL12" s="104"/>
      <c r="BM12" s="104"/>
      <c r="BN12" s="104"/>
      <c r="BO12" s="104"/>
      <c r="BP12" s="104"/>
      <c r="BQ12" s="104"/>
      <c r="BR12" s="104"/>
      <c r="BS12" s="104"/>
      <c r="BT12" s="104"/>
      <c r="BU12" s="104"/>
      <c r="BV12" s="104"/>
      <c r="BW12" s="104"/>
      <c r="BX12" s="104"/>
      <c r="BY12" s="104"/>
      <c r="BZ12" s="104"/>
      <c r="CA12" s="104"/>
      <c r="CB12" s="104"/>
      <c r="CC12" s="104"/>
      <c r="CD12" s="104"/>
      <c r="CE12" s="104"/>
      <c r="CF12" s="104"/>
      <c r="CG12" s="104"/>
      <c r="CH12" s="104"/>
      <c r="CI12" s="104"/>
      <c r="CJ12" s="104"/>
      <c r="CK12" s="104"/>
      <c r="CL12" s="104"/>
      <c r="CM12" s="104"/>
      <c r="CN12" s="104"/>
      <c r="CO12" s="104"/>
      <c r="CP12" s="104"/>
      <c r="CQ12" s="104"/>
      <c r="CR12" s="104"/>
      <c r="CS12" s="104"/>
      <c r="CT12" s="104"/>
      <c r="CU12" s="104"/>
      <c r="CV12" s="104"/>
      <c r="CW12" s="104"/>
      <c r="CX12" s="104"/>
      <c r="CY12" s="104"/>
      <c r="CZ12" s="104"/>
      <c r="DA12" s="104"/>
      <c r="DB12" s="104"/>
      <c r="DC12" s="104"/>
      <c r="DD12" s="104"/>
      <c r="DE12" s="104"/>
      <c r="DF12" s="104"/>
      <c r="DG12" s="104"/>
      <c r="DH12" s="104"/>
      <c r="DI12" s="104"/>
      <c r="DJ12" s="104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</row>
    <row r="13" spans="1:182" ht="3" hidden="1" customHeight="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09"/>
      <c r="P13" s="109"/>
      <c r="Q13" s="109"/>
      <c r="R13" s="109"/>
      <c r="S13" s="109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</row>
    <row r="14" spans="1:182" ht="9" customHeight="1">
      <c r="A14" s="15"/>
      <c r="B14" s="15"/>
      <c r="C14" s="15"/>
      <c r="D14" s="15"/>
      <c r="E14" s="15"/>
      <c r="F14" s="15"/>
      <c r="G14" s="98" t="s">
        <v>26</v>
      </c>
      <c r="H14" s="98"/>
      <c r="I14" s="98"/>
      <c r="J14" s="98"/>
      <c r="K14" s="98"/>
      <c r="L14" s="20"/>
      <c r="M14" s="19"/>
      <c r="N14" s="108" t="s">
        <v>24</v>
      </c>
      <c r="O14" s="108"/>
      <c r="P14" s="108"/>
      <c r="Q14" s="108"/>
      <c r="R14" s="106" t="s">
        <v>49</v>
      </c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  <c r="CV14" s="106"/>
      <c r="CW14" s="106"/>
      <c r="CX14" s="106"/>
      <c r="CY14" s="106"/>
      <c r="CZ14" s="106"/>
      <c r="DA14" s="106"/>
      <c r="DB14" s="106"/>
      <c r="DC14" s="106"/>
      <c r="DD14" s="106"/>
      <c r="DE14" s="106"/>
      <c r="DF14" s="106"/>
      <c r="DG14" s="106"/>
      <c r="DH14" s="106"/>
      <c r="DI14" s="106"/>
      <c r="DJ14" s="106"/>
      <c r="DK14" s="106"/>
      <c r="DL14" s="106"/>
      <c r="DM14" s="106"/>
      <c r="DN14" s="106"/>
      <c r="DO14" s="106"/>
      <c r="DP14" s="106"/>
      <c r="DQ14" s="106"/>
      <c r="DR14" s="106"/>
      <c r="DS14" s="106"/>
      <c r="DT14" s="106"/>
      <c r="DU14" s="106"/>
      <c r="DV14" s="106"/>
      <c r="DW14" s="106"/>
      <c r="DX14" s="106"/>
      <c r="DY14" s="106"/>
      <c r="DZ14" s="106"/>
      <c r="EA14" s="106"/>
      <c r="EB14" s="106"/>
      <c r="EC14" s="106"/>
      <c r="ED14" s="106"/>
      <c r="EE14" s="106"/>
      <c r="EF14" s="106"/>
      <c r="EG14" s="106"/>
      <c r="EH14" s="106"/>
      <c r="EI14" s="106"/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106"/>
      <c r="EU14" s="106"/>
      <c r="EV14" s="106"/>
      <c r="EW14" s="106"/>
      <c r="EX14" s="106"/>
      <c r="EY14" s="106"/>
      <c r="EZ14" s="106"/>
      <c r="FA14" s="106"/>
      <c r="FB14" s="106"/>
      <c r="FC14" s="106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</row>
    <row r="15" spans="1:182" ht="13.5" customHeight="1">
      <c r="A15" s="15"/>
      <c r="B15" s="15"/>
      <c r="C15" s="15"/>
      <c r="D15" s="15"/>
      <c r="E15" s="15"/>
      <c r="F15" s="15"/>
      <c r="G15" s="98"/>
      <c r="H15" s="98"/>
      <c r="I15" s="98"/>
      <c r="J15" s="98"/>
      <c r="K15" s="98"/>
      <c r="L15" s="107" t="s">
        <v>31</v>
      </c>
      <c r="M15" s="107"/>
      <c r="N15" s="108"/>
      <c r="O15" s="108"/>
      <c r="P15" s="108"/>
      <c r="Q15" s="108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  <c r="CV15" s="106"/>
      <c r="CW15" s="106"/>
      <c r="CX15" s="106"/>
      <c r="CY15" s="106"/>
      <c r="CZ15" s="106"/>
      <c r="DA15" s="106"/>
      <c r="DB15" s="106"/>
      <c r="DC15" s="106"/>
      <c r="DD15" s="106"/>
      <c r="DE15" s="106"/>
      <c r="DF15" s="106"/>
      <c r="DG15" s="106"/>
      <c r="DH15" s="106"/>
      <c r="DI15" s="106"/>
      <c r="DJ15" s="106"/>
      <c r="DK15" s="106"/>
      <c r="DL15" s="106"/>
      <c r="DM15" s="106"/>
      <c r="DN15" s="106"/>
      <c r="DO15" s="106"/>
      <c r="DP15" s="106"/>
      <c r="DQ15" s="106"/>
      <c r="DR15" s="106"/>
      <c r="DS15" s="106"/>
      <c r="DT15" s="106"/>
      <c r="DU15" s="106"/>
      <c r="DV15" s="106"/>
      <c r="DW15" s="106"/>
      <c r="DX15" s="106"/>
      <c r="DY15" s="106"/>
      <c r="DZ15" s="106"/>
      <c r="EA15" s="106"/>
      <c r="EB15" s="106"/>
      <c r="EC15" s="106"/>
      <c r="ED15" s="106"/>
      <c r="EE15" s="106"/>
      <c r="EF15" s="106"/>
      <c r="EG15" s="106"/>
      <c r="EH15" s="106"/>
      <c r="EI15" s="106"/>
      <c r="EJ15" s="106"/>
      <c r="EK15" s="106"/>
      <c r="EL15" s="106"/>
      <c r="EM15" s="106"/>
      <c r="EN15" s="106"/>
      <c r="EO15" s="106"/>
      <c r="EP15" s="106"/>
      <c r="EQ15" s="106"/>
      <c r="ER15" s="106"/>
      <c r="ES15" s="106"/>
      <c r="ET15" s="106"/>
      <c r="EU15" s="106"/>
      <c r="EV15" s="106"/>
      <c r="EW15" s="106"/>
      <c r="EX15" s="106"/>
      <c r="EY15" s="106"/>
      <c r="EZ15" s="106"/>
      <c r="FA15" s="106"/>
      <c r="FB15" s="106"/>
      <c r="FC15" s="106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</row>
    <row r="16" spans="1:182" ht="15.75" customHeight="1">
      <c r="A16" s="15"/>
      <c r="B16" s="15"/>
      <c r="C16" s="15"/>
      <c r="D16" s="15"/>
      <c r="E16" s="15"/>
      <c r="F16" s="15"/>
      <c r="G16" s="103" t="s">
        <v>25</v>
      </c>
      <c r="H16" s="103"/>
      <c r="I16" s="103"/>
      <c r="J16" s="98" t="s">
        <v>26</v>
      </c>
      <c r="K16" s="98"/>
      <c r="L16" s="98"/>
      <c r="M16" s="98"/>
      <c r="N16" s="123" t="s">
        <v>27</v>
      </c>
      <c r="O16" s="123"/>
      <c r="P16" s="123"/>
      <c r="Q16" s="108" t="s">
        <v>24</v>
      </c>
      <c r="R16" s="108"/>
      <c r="S16" s="106" t="s">
        <v>33</v>
      </c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  <c r="CV16" s="106"/>
      <c r="CW16" s="106"/>
      <c r="CX16" s="106"/>
      <c r="CY16" s="106"/>
      <c r="CZ16" s="106"/>
      <c r="DA16" s="106"/>
      <c r="DB16" s="106"/>
      <c r="DC16" s="106"/>
      <c r="DD16" s="106"/>
      <c r="DE16" s="106"/>
      <c r="DF16" s="106"/>
      <c r="DG16" s="106"/>
      <c r="DH16" s="106"/>
      <c r="DI16" s="106"/>
      <c r="DJ16" s="106"/>
      <c r="DK16" s="106"/>
      <c r="DL16" s="106"/>
      <c r="DM16" s="106"/>
      <c r="DN16" s="106"/>
      <c r="DO16" s="106"/>
      <c r="DP16" s="106"/>
      <c r="DQ16" s="106"/>
      <c r="DR16" s="106"/>
      <c r="DS16" s="106"/>
      <c r="DT16" s="106"/>
      <c r="DU16" s="106"/>
      <c r="DV16" s="106"/>
      <c r="DW16" s="106"/>
      <c r="DX16" s="106"/>
      <c r="DY16" s="106"/>
      <c r="DZ16" s="106"/>
      <c r="EA16" s="106"/>
      <c r="EB16" s="106"/>
      <c r="EC16" s="106"/>
      <c r="ED16" s="106"/>
      <c r="EE16" s="106"/>
      <c r="EF16" s="106"/>
      <c r="EG16" s="106"/>
      <c r="EH16" s="106"/>
      <c r="EI16" s="106"/>
      <c r="EJ16" s="106"/>
      <c r="EK16" s="106"/>
      <c r="EL16" s="106"/>
      <c r="EM16" s="106"/>
      <c r="EN16" s="106"/>
      <c r="EO16" s="106"/>
      <c r="EP16" s="106"/>
      <c r="EQ16" s="106"/>
      <c r="ER16" s="106"/>
      <c r="ES16" s="106"/>
      <c r="ET16" s="106"/>
      <c r="EU16" s="106"/>
      <c r="EV16" s="106"/>
      <c r="EW16" s="106"/>
      <c r="EX16" s="106"/>
      <c r="EY16" s="106"/>
      <c r="EZ16" s="106"/>
      <c r="FA16" s="106"/>
      <c r="FB16" s="106"/>
      <c r="FC16" s="106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</row>
    <row r="17" spans="1:235" ht="0.75" customHeight="1">
      <c r="A17" s="15"/>
      <c r="B17" s="15"/>
      <c r="C17" s="15"/>
      <c r="D17" s="15"/>
      <c r="E17" s="15"/>
      <c r="F17" s="15"/>
      <c r="G17" s="23"/>
      <c r="H17" s="23"/>
      <c r="I17" s="23"/>
      <c r="J17" s="24"/>
      <c r="K17" s="24"/>
      <c r="L17" s="24"/>
      <c r="M17" s="24"/>
      <c r="N17" s="23"/>
      <c r="O17" s="23"/>
      <c r="P17" s="23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</row>
    <row r="18" spans="1:235" ht="16.5">
      <c r="A18" s="15"/>
      <c r="B18" s="15"/>
      <c r="C18" s="15"/>
      <c r="D18" s="15"/>
      <c r="E18" s="15"/>
      <c r="F18" s="15"/>
      <c r="G18" s="104" t="s">
        <v>30</v>
      </c>
      <c r="H18" s="104"/>
      <c r="I18" s="104"/>
      <c r="J18" s="104"/>
      <c r="K18" s="104" t="s">
        <v>24</v>
      </c>
      <c r="L18" s="104"/>
      <c r="M18" s="104"/>
      <c r="N18" s="105" t="s">
        <v>34</v>
      </c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5"/>
      <c r="BZ18" s="105"/>
      <c r="CA18" s="105"/>
      <c r="CB18" s="105"/>
      <c r="CC18" s="105"/>
      <c r="CD18" s="105"/>
      <c r="CE18" s="105"/>
      <c r="CF18" s="105"/>
      <c r="CG18" s="105"/>
      <c r="CH18" s="105"/>
      <c r="CI18" s="105"/>
      <c r="CJ18" s="105"/>
      <c r="CK18" s="105"/>
      <c r="CL18" s="105"/>
      <c r="CM18" s="105"/>
      <c r="CN18" s="105"/>
      <c r="CO18" s="105"/>
      <c r="CP18" s="105"/>
      <c r="CQ18" s="105"/>
      <c r="CR18" s="105"/>
      <c r="CS18" s="105"/>
      <c r="CT18" s="105"/>
      <c r="CU18" s="105"/>
      <c r="CV18" s="105"/>
      <c r="CW18" s="105"/>
      <c r="CX18" s="105"/>
      <c r="CY18" s="105"/>
      <c r="CZ18" s="105"/>
      <c r="DA18" s="105"/>
      <c r="DB18" s="105"/>
      <c r="DC18" s="105"/>
      <c r="DD18" s="105"/>
      <c r="DE18" s="105"/>
      <c r="DF18" s="105"/>
      <c r="DG18" s="105"/>
      <c r="DH18" s="105"/>
      <c r="DI18" s="105"/>
      <c r="DJ18" s="105"/>
      <c r="DK18" s="105"/>
      <c r="DL18" s="105"/>
      <c r="DM18" s="105"/>
      <c r="DN18" s="105"/>
      <c r="DO18" s="105"/>
      <c r="DP18" s="105"/>
      <c r="DQ18" s="105"/>
      <c r="DR18" s="10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</row>
    <row r="19" spans="1:235" ht="3.7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</row>
    <row r="20" spans="1:235" ht="16.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99" t="s">
        <v>12</v>
      </c>
      <c r="L20" s="99"/>
      <c r="M20" s="99"/>
      <c r="N20" s="99"/>
      <c r="O20" s="99"/>
      <c r="P20" s="99"/>
      <c r="Q20" s="99"/>
      <c r="R20" s="99"/>
      <c r="S20" s="104" t="s">
        <v>9</v>
      </c>
      <c r="T20" s="104"/>
      <c r="U20" s="119">
        <f>'НМЦ '!K4</f>
        <v>2.4500000000000002</v>
      </c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03" t="s">
        <v>14</v>
      </c>
      <c r="AH20" s="103"/>
      <c r="AI20" s="103"/>
      <c r="AJ20" s="103" t="str">
        <f>IF(U20&gt;33,"&gt;","&lt;")</f>
        <v>&lt;</v>
      </c>
      <c r="AK20" s="103"/>
      <c r="AL20" s="103"/>
      <c r="AM20" s="118">
        <v>0.33</v>
      </c>
      <c r="AN20" s="118"/>
      <c r="AO20" s="118"/>
      <c r="AP20" s="118"/>
      <c r="AQ20" s="118"/>
      <c r="AR20" s="118"/>
      <c r="AS20" s="118"/>
      <c r="AT20" s="118"/>
      <c r="AU20" s="118"/>
      <c r="AV20" s="118"/>
      <c r="AW20" s="17" t="s">
        <v>36</v>
      </c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</row>
    <row r="21" spans="1:235" ht="5.25" hidden="1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99"/>
      <c r="L21" s="99"/>
      <c r="M21" s="99"/>
      <c r="N21" s="99"/>
      <c r="O21" s="99"/>
      <c r="P21" s="99"/>
      <c r="Q21" s="99"/>
      <c r="R21" s="99"/>
      <c r="S21" s="104"/>
      <c r="T21" s="104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03"/>
      <c r="AH21" s="103"/>
      <c r="AI21" s="103"/>
      <c r="AJ21" s="103"/>
      <c r="AK21" s="103"/>
      <c r="AL21" s="103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25"/>
      <c r="EG21" s="25"/>
      <c r="EH21" s="2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</row>
    <row r="22" spans="1:235" ht="13.5" customHeight="1">
      <c r="A22" s="18" t="s">
        <v>37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25"/>
      <c r="FP22" s="25"/>
      <c r="FQ22" s="25"/>
      <c r="FR22" s="15"/>
      <c r="FS22" s="15"/>
      <c r="FT22" s="15"/>
      <c r="FU22" s="15"/>
      <c r="FV22" s="15"/>
      <c r="FW22" s="15"/>
      <c r="FX22" s="15"/>
      <c r="FY22" s="15"/>
      <c r="FZ22" s="15"/>
    </row>
    <row r="23" spans="1:235" ht="14.25" customHeight="1">
      <c r="A23" s="18" t="s">
        <v>38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</row>
    <row r="24" spans="1:235" ht="12" customHeight="1">
      <c r="A24" s="101" t="s">
        <v>39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1"/>
      <c r="AP24" s="101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1"/>
      <c r="BB24" s="101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1"/>
      <c r="BN24" s="101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1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1"/>
      <c r="CM24" s="101"/>
      <c r="CN24" s="101"/>
      <c r="CO24" s="101"/>
      <c r="CP24" s="101"/>
      <c r="CQ24" s="101"/>
      <c r="CR24" s="101"/>
      <c r="CS24" s="101"/>
      <c r="CT24" s="101"/>
      <c r="CU24" s="101"/>
      <c r="CV24" s="101"/>
      <c r="CW24" s="101"/>
      <c r="CX24" s="101"/>
      <c r="CY24" s="101"/>
      <c r="CZ24" s="101"/>
      <c r="DA24" s="101"/>
      <c r="DB24" s="101"/>
      <c r="DC24" s="101"/>
      <c r="DD24" s="101"/>
      <c r="DE24" s="101"/>
      <c r="DF24" s="101"/>
      <c r="DG24" s="101"/>
      <c r="DH24" s="101"/>
      <c r="DI24" s="101"/>
      <c r="DJ24" s="101"/>
      <c r="DK24" s="101"/>
      <c r="DL24" s="101"/>
      <c r="DM24" s="101"/>
      <c r="DN24" s="101"/>
      <c r="DO24" s="101"/>
      <c r="DP24" s="101"/>
      <c r="DQ24" s="101"/>
      <c r="DR24" s="101"/>
      <c r="DS24" s="101"/>
      <c r="DT24" s="101"/>
      <c r="DU24" s="101"/>
      <c r="DV24" s="101"/>
      <c r="DW24" s="101"/>
      <c r="DX24" s="101"/>
      <c r="DY24" s="101"/>
      <c r="DZ24" s="101"/>
      <c r="EA24" s="101"/>
      <c r="EB24" s="101"/>
      <c r="EC24" s="101"/>
      <c r="ED24" s="101"/>
      <c r="EE24" s="101"/>
      <c r="EF24" s="101"/>
      <c r="EG24" s="101"/>
      <c r="EH24" s="101"/>
      <c r="EI24" s="101"/>
      <c r="EJ24" s="101"/>
      <c r="EK24" s="101"/>
      <c r="EL24" s="101"/>
      <c r="EM24" s="101"/>
      <c r="EN24" s="101"/>
      <c r="EO24" s="101"/>
      <c r="EP24" s="101"/>
      <c r="EQ24" s="101"/>
      <c r="ER24" s="101"/>
      <c r="ES24" s="101"/>
      <c r="ET24" s="101"/>
      <c r="EU24" s="101"/>
      <c r="EV24" s="101"/>
      <c r="EW24" s="101"/>
      <c r="EX24" s="101"/>
      <c r="EY24" s="101"/>
      <c r="EZ24" s="101"/>
      <c r="FA24" s="101"/>
      <c r="FB24" s="101"/>
      <c r="FC24" s="101"/>
      <c r="FD24" s="101"/>
      <c r="FE24" s="101"/>
      <c r="FF24" s="101"/>
      <c r="FG24" s="101"/>
      <c r="FH24" s="101"/>
      <c r="FI24" s="101"/>
      <c r="FJ24" s="101"/>
      <c r="FK24" s="18"/>
      <c r="FL24" s="18"/>
      <c r="FM24" s="18"/>
      <c r="FN24" s="18"/>
      <c r="FO24" s="17"/>
      <c r="FP24" s="17"/>
      <c r="FQ24" s="17"/>
      <c r="FR24" s="15"/>
      <c r="FS24" s="15"/>
      <c r="FT24" s="15"/>
      <c r="FU24" s="15"/>
      <c r="FV24" s="15"/>
      <c r="FW24" s="15"/>
      <c r="FX24" s="15"/>
      <c r="FY24" s="15"/>
      <c r="FZ24" s="15"/>
    </row>
    <row r="25" spans="1:235" ht="6.75" hidden="1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7"/>
      <c r="FP25" s="17"/>
      <c r="FQ25" s="17"/>
      <c r="FR25" s="15"/>
      <c r="FS25" s="15"/>
      <c r="FT25" s="15"/>
      <c r="FU25" s="15"/>
      <c r="FV25" s="15"/>
      <c r="FW25" s="15"/>
      <c r="FX25" s="15"/>
      <c r="FY25" s="15"/>
      <c r="FZ25" s="15"/>
    </row>
    <row r="26" spans="1:235" ht="21" customHeight="1">
      <c r="A26" s="117" t="s">
        <v>50</v>
      </c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8"/>
      <c r="FP26" s="18"/>
      <c r="FQ26" s="18"/>
      <c r="FR26" s="15"/>
      <c r="FS26" s="15"/>
      <c r="FT26" s="15"/>
      <c r="FU26" s="15"/>
      <c r="FV26" s="15"/>
      <c r="FW26" s="15"/>
      <c r="FX26" s="15"/>
      <c r="FY26" s="15"/>
      <c r="FZ26" s="15"/>
    </row>
    <row r="27" spans="1:235" ht="0.7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8"/>
      <c r="FP27" s="18"/>
      <c r="FQ27" s="18"/>
      <c r="FR27" s="15"/>
      <c r="FS27" s="15"/>
      <c r="FT27" s="15"/>
      <c r="FU27" s="15"/>
      <c r="FV27" s="15"/>
      <c r="FW27" s="15"/>
      <c r="FX27" s="15"/>
      <c r="FY27" s="15"/>
      <c r="FZ27" s="15"/>
    </row>
    <row r="28" spans="1:235" ht="15.7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99" t="s">
        <v>51</v>
      </c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103" t="s">
        <v>9</v>
      </c>
      <c r="AB28" s="103"/>
      <c r="AC28" s="103"/>
      <c r="AD28" s="127" t="s">
        <v>40</v>
      </c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03" t="s">
        <v>13</v>
      </c>
      <c r="AT28" s="103"/>
      <c r="AU28" s="103"/>
      <c r="AV28" s="132" t="s">
        <v>29</v>
      </c>
      <c r="AW28" s="132"/>
      <c r="AX28" s="132"/>
      <c r="AY28" s="132"/>
      <c r="AZ28" s="132"/>
      <c r="BA28" s="132"/>
      <c r="BB28" s="132"/>
      <c r="BC28" s="132"/>
      <c r="BD28" s="132"/>
      <c r="BE28" s="130" t="s">
        <v>30</v>
      </c>
      <c r="BF28" s="130"/>
      <c r="BG28" s="130"/>
      <c r="BH28" s="130"/>
      <c r="BI28" s="130"/>
      <c r="BJ28" s="130"/>
      <c r="BK28" s="130"/>
      <c r="BL28" s="98" t="s">
        <v>26</v>
      </c>
      <c r="BM28" s="98"/>
      <c r="BN28" s="98"/>
      <c r="BO28" s="98"/>
      <c r="BP28" s="98"/>
      <c r="BQ28" s="20"/>
      <c r="BR28" s="19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9"/>
      <c r="EU28" s="26"/>
      <c r="EV28" s="26"/>
      <c r="EW28" s="26"/>
      <c r="EX28" s="26"/>
      <c r="EY28" s="26"/>
      <c r="EZ28" s="26"/>
      <c r="FA28" s="26"/>
      <c r="FB28" s="26"/>
      <c r="FC28" s="26"/>
      <c r="FD28" s="26"/>
      <c r="FE28" s="26"/>
      <c r="FF28" s="26"/>
      <c r="FG28" s="26"/>
      <c r="FH28" s="26"/>
      <c r="FI28" s="26"/>
      <c r="FJ28" s="26"/>
      <c r="FK28" s="26"/>
      <c r="FL28" s="26"/>
      <c r="FM28" s="26"/>
      <c r="FN28" s="26"/>
      <c r="FO28" s="18"/>
      <c r="FP28" s="18"/>
      <c r="FQ28" s="18"/>
      <c r="FR28" s="15"/>
      <c r="FS28" s="15"/>
      <c r="FT28" s="15"/>
      <c r="FU28" s="15"/>
      <c r="FV28" s="15"/>
      <c r="FW28" s="15"/>
      <c r="FX28" s="15"/>
      <c r="FY28" s="15"/>
      <c r="FZ28" s="15"/>
    </row>
    <row r="29" spans="1:235" ht="16.5" customHeight="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103"/>
      <c r="AB29" s="103"/>
      <c r="AC29" s="103"/>
      <c r="AD29" s="128" t="s">
        <v>30</v>
      </c>
      <c r="AE29" s="129"/>
      <c r="AF29" s="129"/>
      <c r="AG29" s="129"/>
      <c r="AH29" s="129"/>
      <c r="AI29" s="129"/>
      <c r="AJ29" s="129"/>
      <c r="AK29" s="129"/>
      <c r="AL29" s="129"/>
      <c r="AM29" s="129"/>
      <c r="AN29" s="129"/>
      <c r="AO29" s="129"/>
      <c r="AP29" s="129"/>
      <c r="AQ29" s="129"/>
      <c r="AR29" s="129"/>
      <c r="AS29" s="103"/>
      <c r="AT29" s="103"/>
      <c r="AU29" s="103"/>
      <c r="AV29" s="132"/>
      <c r="AW29" s="132"/>
      <c r="AX29" s="132"/>
      <c r="AY29" s="132"/>
      <c r="AZ29" s="132"/>
      <c r="BA29" s="132"/>
      <c r="BB29" s="132"/>
      <c r="BC29" s="132"/>
      <c r="BD29" s="132"/>
      <c r="BE29" s="131" t="s">
        <v>52</v>
      </c>
      <c r="BF29" s="131"/>
      <c r="BG29" s="131"/>
      <c r="BH29" s="131"/>
      <c r="BI29" s="131"/>
      <c r="BJ29" s="131"/>
      <c r="BK29" s="131"/>
      <c r="BL29" s="98"/>
      <c r="BM29" s="98"/>
      <c r="BN29" s="98"/>
      <c r="BO29" s="98"/>
      <c r="BP29" s="98"/>
      <c r="BQ29" s="107" t="s">
        <v>31</v>
      </c>
      <c r="BR29" s="107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9"/>
      <c r="EU29" s="26"/>
      <c r="EV29" s="26"/>
      <c r="EW29" s="26"/>
      <c r="EX29" s="26"/>
      <c r="EY29" s="26"/>
      <c r="EZ29" s="26"/>
      <c r="FA29" s="26"/>
      <c r="FB29" s="26"/>
      <c r="FC29" s="26"/>
      <c r="FD29" s="26"/>
      <c r="FE29" s="26"/>
      <c r="FF29" s="26"/>
      <c r="FG29" s="26"/>
      <c r="FH29" s="26"/>
      <c r="FI29" s="26"/>
      <c r="FJ29" s="26"/>
      <c r="FK29" s="26"/>
      <c r="FL29" s="26"/>
      <c r="FM29" s="26"/>
      <c r="FN29" s="26"/>
      <c r="FO29" s="18"/>
      <c r="FP29" s="18"/>
      <c r="FQ29" s="18"/>
      <c r="FR29" s="15"/>
      <c r="FS29" s="15"/>
      <c r="FT29" s="15"/>
      <c r="FU29" s="15"/>
      <c r="FV29" s="15"/>
      <c r="FW29" s="15"/>
      <c r="FX29" s="15"/>
      <c r="FY29" s="15"/>
      <c r="FZ29" s="15"/>
    </row>
    <row r="30" spans="1:235" ht="0.75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</row>
    <row r="31" spans="1:235" ht="12" customHeight="1">
      <c r="A31" s="15"/>
      <c r="B31" s="15"/>
      <c r="C31" s="15"/>
      <c r="D31" s="15"/>
      <c r="E31" s="15"/>
      <c r="F31" s="15"/>
      <c r="G31" s="101" t="s">
        <v>8</v>
      </c>
      <c r="H31" s="101"/>
      <c r="I31" s="101"/>
      <c r="J31" s="101"/>
      <c r="K31" s="101"/>
      <c r="L31" s="101"/>
      <c r="M31" s="101"/>
      <c r="N31" s="101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</row>
    <row r="32" spans="1:235" ht="12" customHeight="1">
      <c r="A32" s="15"/>
      <c r="B32" s="15"/>
      <c r="C32" s="15"/>
      <c r="D32" s="15"/>
      <c r="E32" s="15"/>
      <c r="F32" s="15"/>
      <c r="G32" s="111" t="s">
        <v>41</v>
      </c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26"/>
      <c r="FP32" s="26"/>
      <c r="FQ32" s="26"/>
      <c r="FR32" s="26"/>
      <c r="FS32" s="26"/>
      <c r="FT32" s="26"/>
      <c r="FU32" s="26"/>
      <c r="FV32" s="26"/>
      <c r="FW32" s="26"/>
      <c r="FX32" s="26"/>
      <c r="FY32" s="26"/>
      <c r="FZ32" s="26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1"/>
      <c r="HV32" s="11"/>
      <c r="HW32" s="11"/>
      <c r="HX32" s="11"/>
      <c r="HY32" s="11"/>
      <c r="HZ32" s="11"/>
      <c r="IA32" s="11"/>
    </row>
    <row r="33" spans="1:256" ht="0.7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26"/>
      <c r="FP33" s="26"/>
      <c r="FQ33" s="26"/>
      <c r="FR33" s="26"/>
      <c r="FS33" s="26"/>
      <c r="FT33" s="26"/>
      <c r="FU33" s="26"/>
      <c r="FV33" s="26"/>
      <c r="FW33" s="26"/>
      <c r="FX33" s="26"/>
      <c r="FY33" s="26"/>
      <c r="FZ33" s="26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1"/>
      <c r="HV33" s="11"/>
      <c r="HW33" s="11"/>
      <c r="HX33" s="11"/>
      <c r="HY33" s="11"/>
      <c r="HZ33" s="11"/>
      <c r="IA33" s="11"/>
    </row>
    <row r="34" spans="1:256" ht="15" customHeight="1">
      <c r="A34" s="15"/>
      <c r="B34" s="15"/>
      <c r="C34" s="15"/>
      <c r="D34" s="15"/>
      <c r="E34" s="15"/>
      <c r="F34" s="15"/>
      <c r="G34" s="125" t="s">
        <v>53</v>
      </c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  <c r="BI34" s="125"/>
      <c r="BJ34" s="125"/>
      <c r="BK34" s="125"/>
      <c r="BL34" s="125"/>
      <c r="BM34" s="125"/>
      <c r="BN34" s="125"/>
      <c r="BO34" s="125"/>
      <c r="BP34" s="125"/>
      <c r="BQ34" s="125"/>
      <c r="BR34" s="125"/>
      <c r="BS34" s="125"/>
      <c r="BT34" s="125"/>
      <c r="BU34" s="125"/>
      <c r="BV34" s="125"/>
      <c r="BW34" s="125"/>
      <c r="BX34" s="125"/>
      <c r="BY34" s="125"/>
      <c r="BZ34" s="125"/>
      <c r="CA34" s="125"/>
      <c r="CB34" s="125"/>
      <c r="CC34" s="125"/>
      <c r="CD34" s="125"/>
      <c r="CE34" s="125"/>
      <c r="CF34" s="125"/>
      <c r="CG34" s="125"/>
      <c r="CH34" s="125"/>
      <c r="CI34" s="125"/>
      <c r="CJ34" s="125"/>
      <c r="CK34" s="125"/>
      <c r="CL34" s="125"/>
      <c r="CM34" s="125"/>
      <c r="CN34" s="125"/>
      <c r="CO34" s="125"/>
      <c r="CP34" s="125"/>
      <c r="CQ34" s="125"/>
      <c r="CR34" s="125"/>
      <c r="CS34" s="125"/>
      <c r="CT34" s="125"/>
      <c r="CU34" s="125"/>
      <c r="CV34" s="125"/>
      <c r="CW34" s="125"/>
      <c r="CX34" s="125"/>
      <c r="CY34" s="125"/>
      <c r="CZ34" s="12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</row>
    <row r="35" spans="1:256" ht="6" hidden="1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</row>
    <row r="36" spans="1:256" ht="13.5" customHeight="1">
      <c r="A36" s="15"/>
      <c r="B36" s="15"/>
      <c r="C36" s="15"/>
      <c r="D36" s="15"/>
      <c r="E36" s="15"/>
      <c r="F36" s="15"/>
      <c r="G36" s="125" t="s">
        <v>54</v>
      </c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  <c r="AQ36" s="125"/>
      <c r="AR36" s="125"/>
      <c r="AS36" s="125"/>
      <c r="AT36" s="125"/>
      <c r="AU36" s="125"/>
      <c r="AV36" s="125"/>
      <c r="AW36" s="125"/>
      <c r="AX36" s="125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125"/>
      <c r="CC36" s="125"/>
      <c r="CD36" s="125"/>
      <c r="CE36" s="125"/>
      <c r="CF36" s="125"/>
      <c r="CG36" s="125"/>
      <c r="CH36" s="125"/>
      <c r="CI36" s="125"/>
      <c r="CJ36" s="125"/>
      <c r="CK36" s="125"/>
      <c r="CL36" s="125"/>
      <c r="CM36" s="125"/>
      <c r="CN36" s="125"/>
      <c r="CO36" s="125"/>
      <c r="CP36" s="125"/>
      <c r="CQ36" s="125"/>
      <c r="CR36" s="125"/>
      <c r="CS36" s="125"/>
      <c r="CT36" s="125"/>
      <c r="CU36" s="125"/>
      <c r="CV36" s="125"/>
      <c r="CW36" s="125"/>
      <c r="CX36" s="125"/>
      <c r="CY36" s="125"/>
      <c r="CZ36" s="12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</row>
    <row r="37" spans="1:256" ht="6.75" hidden="1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  <c r="IU37" s="11"/>
      <c r="IV37" s="11"/>
    </row>
    <row r="38" spans="1:256" ht="9.75" hidden="1" customHeight="1">
      <c r="A38" s="15"/>
      <c r="B38" s="15"/>
      <c r="C38" s="15"/>
      <c r="D38" s="15"/>
      <c r="E38" s="15"/>
      <c r="F38" s="15"/>
      <c r="G38" s="27" t="s">
        <v>55</v>
      </c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  <c r="IR38" s="11"/>
      <c r="IS38" s="11"/>
      <c r="IT38" s="11"/>
      <c r="IU38" s="11"/>
      <c r="IV38" s="11"/>
    </row>
    <row r="39" spans="1:256" ht="6" hidden="1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</row>
    <row r="40" spans="1:256" ht="16.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99" t="s">
        <v>51</v>
      </c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 t="s">
        <v>9</v>
      </c>
      <c r="AB40" s="99"/>
      <c r="AC40" s="99"/>
      <c r="AD40" s="121">
        <f>'НМЦ '!I4</f>
        <v>4927.08</v>
      </c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1"/>
      <c r="AP40" s="121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1"/>
      <c r="BB40" s="121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1"/>
      <c r="BN40" s="121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1"/>
      <c r="BZ40" s="121"/>
      <c r="CA40" s="121"/>
      <c r="CB40" s="122"/>
      <c r="CC40" s="122"/>
      <c r="CD40" s="124"/>
      <c r="CE40" s="103"/>
      <c r="CF40" s="103"/>
      <c r="CG40" s="103"/>
      <c r="CH40" s="103"/>
      <c r="CI40" s="103"/>
      <c r="CJ40" s="103"/>
      <c r="CK40" s="103"/>
      <c r="CL40" s="103"/>
      <c r="CM40" s="103"/>
      <c r="CN40" s="103"/>
      <c r="CO40" s="103"/>
      <c r="CP40" s="103"/>
      <c r="CQ40" s="103"/>
      <c r="CR40" s="120"/>
      <c r="CS40" s="120"/>
      <c r="CT40" s="103"/>
      <c r="CU40" s="103"/>
      <c r="CV40" s="103"/>
      <c r="CW40" s="120"/>
      <c r="CX40" s="120"/>
      <c r="CY40" s="120"/>
      <c r="CZ40" s="120"/>
      <c r="DA40" s="120"/>
      <c r="DB40" s="120"/>
      <c r="DC40" s="120"/>
      <c r="DD40" s="120"/>
      <c r="DE40" s="120"/>
      <c r="DF40" s="120"/>
      <c r="DG40" s="120"/>
      <c r="DH40" s="120"/>
      <c r="DI40" s="120"/>
      <c r="DJ40" s="120"/>
      <c r="DK40" s="120"/>
      <c r="DL40" s="120"/>
      <c r="DM40" s="120"/>
      <c r="DN40" s="120"/>
      <c r="DO40" s="120"/>
      <c r="DP40" s="120"/>
      <c r="DQ40" s="120"/>
      <c r="DR40" s="120"/>
      <c r="DS40" s="120"/>
      <c r="DT40" s="120"/>
      <c r="DU40" s="120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</row>
    <row r="41" spans="1:256" ht="9.7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121"/>
      <c r="AE41" s="121"/>
      <c r="AF41" s="121"/>
      <c r="AG41" s="121"/>
      <c r="AH41" s="121"/>
      <c r="AI41" s="121"/>
      <c r="AJ41" s="121"/>
      <c r="AK41" s="121"/>
      <c r="AL41" s="121"/>
      <c r="AM41" s="121"/>
      <c r="AN41" s="121"/>
      <c r="AO41" s="121"/>
      <c r="AP41" s="121"/>
      <c r="AQ41" s="121"/>
      <c r="AR41" s="121"/>
      <c r="AS41" s="121"/>
      <c r="AT41" s="121"/>
      <c r="AU41" s="121"/>
      <c r="AV41" s="121"/>
      <c r="AW41" s="121"/>
      <c r="AX41" s="121"/>
      <c r="AY41" s="121"/>
      <c r="AZ41" s="121"/>
      <c r="BA41" s="121"/>
      <c r="BB41" s="121"/>
      <c r="BC41" s="121"/>
      <c r="BD41" s="121"/>
      <c r="BE41" s="121"/>
      <c r="BF41" s="121"/>
      <c r="BG41" s="121"/>
      <c r="BH41" s="121"/>
      <c r="BI41" s="121"/>
      <c r="BJ41" s="121"/>
      <c r="BK41" s="121"/>
      <c r="BL41" s="121"/>
      <c r="BM41" s="121"/>
      <c r="BN41" s="121"/>
      <c r="BO41" s="121"/>
      <c r="BP41" s="121"/>
      <c r="BQ41" s="121"/>
      <c r="BR41" s="121"/>
      <c r="BS41" s="121"/>
      <c r="BT41" s="121"/>
      <c r="BU41" s="121"/>
      <c r="BV41" s="121"/>
      <c r="BW41" s="121"/>
      <c r="BX41" s="121"/>
      <c r="BY41" s="121"/>
      <c r="BZ41" s="121"/>
      <c r="CA41" s="121"/>
      <c r="CB41" s="122"/>
      <c r="CC41" s="122"/>
      <c r="CD41" s="103"/>
      <c r="CE41" s="103"/>
      <c r="CF41" s="103"/>
      <c r="CG41" s="103"/>
      <c r="CH41" s="103"/>
      <c r="CI41" s="103"/>
      <c r="CJ41" s="103"/>
      <c r="CK41" s="103"/>
      <c r="CL41" s="103"/>
      <c r="CM41" s="103"/>
      <c r="CN41" s="103"/>
      <c r="CO41" s="103"/>
      <c r="CP41" s="103"/>
      <c r="CQ41" s="103"/>
      <c r="CR41" s="120"/>
      <c r="CS41" s="120"/>
      <c r="CT41" s="103"/>
      <c r="CU41" s="103"/>
      <c r="CV41" s="103"/>
      <c r="CW41" s="120"/>
      <c r="CX41" s="120"/>
      <c r="CY41" s="120"/>
      <c r="CZ41" s="120"/>
      <c r="DA41" s="120"/>
      <c r="DB41" s="120"/>
      <c r="DC41" s="120"/>
      <c r="DD41" s="120"/>
      <c r="DE41" s="120"/>
      <c r="DF41" s="120"/>
      <c r="DG41" s="120"/>
      <c r="DH41" s="120"/>
      <c r="DI41" s="120"/>
      <c r="DJ41" s="120"/>
      <c r="DK41" s="120"/>
      <c r="DL41" s="120"/>
      <c r="DM41" s="120"/>
      <c r="DN41" s="120"/>
      <c r="DO41" s="120"/>
      <c r="DP41" s="120"/>
      <c r="DQ41" s="120"/>
      <c r="DR41" s="120"/>
      <c r="DS41" s="120"/>
      <c r="DT41" s="120"/>
      <c r="DU41" s="120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</row>
    <row r="42" spans="1:256" ht="6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27"/>
      <c r="FP42" s="27"/>
      <c r="FQ42" s="27"/>
      <c r="FR42" s="15"/>
      <c r="FS42" s="15"/>
      <c r="FT42" s="15"/>
      <c r="FU42" s="15"/>
      <c r="FV42" s="15"/>
      <c r="FW42" s="15"/>
      <c r="FX42" s="15"/>
      <c r="FY42" s="15"/>
      <c r="FZ42" s="15"/>
    </row>
    <row r="43" spans="1:256" ht="16.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</row>
    <row r="44" spans="1:256" ht="6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</row>
    <row r="45" spans="1:256" ht="16.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</row>
    <row r="46" spans="1:256" ht="6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</row>
    <row r="47" spans="1:256" ht="40.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  <c r="FA47" s="15"/>
      <c r="FB47" s="15"/>
      <c r="FC47" s="15"/>
      <c r="FD47" s="15"/>
      <c r="FE47" s="15"/>
      <c r="FF47" s="15"/>
      <c r="FG47" s="15"/>
      <c r="FH47" s="15"/>
      <c r="FI47" s="15"/>
      <c r="FJ47" s="15"/>
      <c r="FK47" s="15"/>
      <c r="FL47" s="15"/>
      <c r="FM47" s="15"/>
      <c r="FN47" s="15"/>
      <c r="FO47" s="15"/>
      <c r="FP47" s="15"/>
      <c r="FQ47" s="15"/>
      <c r="FR47" s="15"/>
      <c r="FS47" s="15"/>
      <c r="FT47" s="15"/>
      <c r="FU47" s="15"/>
      <c r="FV47" s="15"/>
      <c r="FW47" s="15"/>
      <c r="FX47" s="15"/>
      <c r="FY47" s="15"/>
      <c r="FZ47" s="15"/>
    </row>
    <row r="48" spans="1:256" ht="13.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  <c r="ET48" s="15"/>
      <c r="EU48" s="15"/>
      <c r="EV48" s="15"/>
      <c r="EW48" s="15"/>
      <c r="EX48" s="15"/>
      <c r="EY48" s="15"/>
      <c r="EZ48" s="15"/>
      <c r="FA48" s="15"/>
      <c r="FB48" s="15"/>
      <c r="FC48" s="15"/>
      <c r="FD48" s="15"/>
      <c r="FE48" s="15"/>
      <c r="FF48" s="15"/>
      <c r="FG48" s="15"/>
      <c r="FH48" s="15"/>
      <c r="FI48" s="15"/>
      <c r="FJ48" s="15"/>
      <c r="FK48" s="15"/>
      <c r="FL48" s="15"/>
      <c r="FM48" s="15"/>
      <c r="FN48" s="15"/>
      <c r="FO48" s="15"/>
      <c r="FP48" s="15"/>
      <c r="FQ48" s="15"/>
      <c r="FR48" s="15"/>
      <c r="FS48" s="15"/>
      <c r="FT48" s="15"/>
      <c r="FU48" s="15"/>
      <c r="FV48" s="15"/>
      <c r="FW48" s="15"/>
      <c r="FX48" s="15"/>
      <c r="FY48" s="15"/>
      <c r="FZ48" s="15"/>
    </row>
    <row r="49" ht="18.75" customHeight="1"/>
    <row r="50" ht="18.7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</sheetData>
  <mergeCells count="73">
    <mergeCell ref="G32:CZ32"/>
    <mergeCell ref="AA40:AC41"/>
    <mergeCell ref="DM1:FQ1"/>
    <mergeCell ref="AA28:AC29"/>
    <mergeCell ref="AD28:AR28"/>
    <mergeCell ref="AD29:AR29"/>
    <mergeCell ref="G34:CZ34"/>
    <mergeCell ref="BE28:BK28"/>
    <mergeCell ref="BE29:BK29"/>
    <mergeCell ref="BL28:BP29"/>
    <mergeCell ref="AV28:BD29"/>
    <mergeCell ref="BQ29:BR29"/>
    <mergeCell ref="G11:K12"/>
    <mergeCell ref="T10:W11"/>
    <mergeCell ref="AM10:AO11"/>
    <mergeCell ref="AK11:AL11"/>
    <mergeCell ref="J16:M16"/>
    <mergeCell ref="G14:K15"/>
    <mergeCell ref="CW40:DU41"/>
    <mergeCell ref="AD40:CA41"/>
    <mergeCell ref="CB40:CC41"/>
    <mergeCell ref="Q16:R16"/>
    <mergeCell ref="G16:I16"/>
    <mergeCell ref="N16:P16"/>
    <mergeCell ref="K40:Z41"/>
    <mergeCell ref="G31:N31"/>
    <mergeCell ref="K28:Z29"/>
    <mergeCell ref="CD40:CQ41"/>
    <mergeCell ref="CT40:CV41"/>
    <mergeCell ref="CR40:CS41"/>
    <mergeCell ref="AS28:AU29"/>
    <mergeCell ref="G36:CZ36"/>
    <mergeCell ref="CJ5:CZ6"/>
    <mergeCell ref="AZ10:BB11"/>
    <mergeCell ref="CE5:CI6"/>
    <mergeCell ref="CB6:CD6"/>
    <mergeCell ref="A26:BC26"/>
    <mergeCell ref="A24:FJ24"/>
    <mergeCell ref="AG20:AI21"/>
    <mergeCell ref="K20:R21"/>
    <mergeCell ref="AJ20:AL21"/>
    <mergeCell ref="AM20:AV21"/>
    <mergeCell ref="U20:AF21"/>
    <mergeCell ref="S20:T21"/>
    <mergeCell ref="G18:J18"/>
    <mergeCell ref="N18:DR18"/>
    <mergeCell ref="K18:M18"/>
    <mergeCell ref="S16:FC16"/>
    <mergeCell ref="R14:FC15"/>
    <mergeCell ref="L15:M15"/>
    <mergeCell ref="N14:Q15"/>
    <mergeCell ref="BF10:BI12"/>
    <mergeCell ref="BJ10:DJ12"/>
    <mergeCell ref="O10:S13"/>
    <mergeCell ref="X10:AB10"/>
    <mergeCell ref="BC10:BE10"/>
    <mergeCell ref="X11:AB11"/>
    <mergeCell ref="AW10:AY11"/>
    <mergeCell ref="AC10:AE11"/>
    <mergeCell ref="AF10:AJ11"/>
    <mergeCell ref="L11:N12"/>
    <mergeCell ref="AS10:AV11"/>
    <mergeCell ref="AP10:AR11"/>
    <mergeCell ref="T12:BE12"/>
    <mergeCell ref="BX6:CA6"/>
    <mergeCell ref="BP5:BT6"/>
    <mergeCell ref="G8:K8"/>
    <mergeCell ref="G7:N7"/>
    <mergeCell ref="BK5:BO6"/>
    <mergeCell ref="BU5:CD5"/>
    <mergeCell ref="BU6:BW6"/>
    <mergeCell ref="L8:N8"/>
    <mergeCell ref="O8:BP8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r:id="rId1"/>
  <cellWatches>
    <cellWatch r="AD40"/>
  </cellWatch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zoomScale="110" zoomScaleNormal="110" zoomScaleSheetLayoutView="100" workbookViewId="0">
      <selection activeCell="C14" sqref="C14"/>
    </sheetView>
  </sheetViews>
  <sheetFormatPr defaultRowHeight="15.75"/>
  <cols>
    <col min="1" max="1" width="4.7109375" style="39" customWidth="1"/>
    <col min="2" max="2" width="56.140625" style="39" customWidth="1"/>
    <col min="3" max="3" width="9.5703125" style="39" customWidth="1"/>
    <col min="4" max="4" width="14.5703125" style="39" customWidth="1"/>
    <col min="5" max="5" width="33.85546875" style="39" customWidth="1"/>
    <col min="6" max="6" width="15.5703125" style="39" customWidth="1"/>
    <col min="7" max="7" width="15.7109375" style="39" customWidth="1"/>
    <col min="8" max="8" width="18.42578125" style="39" customWidth="1"/>
    <col min="9" max="9" width="15" style="39" customWidth="1"/>
    <col min="10" max="10" width="24.7109375" style="39" customWidth="1"/>
    <col min="11" max="11" width="14.85546875" style="39" customWidth="1"/>
    <col min="12" max="12" width="13.5703125" style="38" customWidth="1"/>
    <col min="13" max="16384" width="9.140625" style="39"/>
  </cols>
  <sheetData>
    <row r="1" spans="1:12" s="33" customFormat="1" ht="51.75" customHeight="1" thickBot="1">
      <c r="A1" s="29" t="s">
        <v>42</v>
      </c>
      <c r="B1" s="30" t="s">
        <v>43</v>
      </c>
      <c r="C1" s="30" t="s">
        <v>64</v>
      </c>
      <c r="D1" s="30" t="s">
        <v>65</v>
      </c>
      <c r="E1" s="45" t="s">
        <v>57</v>
      </c>
      <c r="F1" s="30" t="s">
        <v>58</v>
      </c>
      <c r="G1" s="30" t="s">
        <v>59</v>
      </c>
      <c r="H1" s="30" t="s">
        <v>60</v>
      </c>
      <c r="I1" s="31" t="s">
        <v>44</v>
      </c>
      <c r="J1" s="30" t="s">
        <v>61</v>
      </c>
      <c r="K1" s="30" t="s">
        <v>62</v>
      </c>
      <c r="L1" s="32"/>
    </row>
    <row r="2" spans="1:12" s="33" customFormat="1" ht="26.25" customHeight="1" thickBot="1">
      <c r="A2" s="29">
        <v>1</v>
      </c>
      <c r="B2" s="47" t="s">
        <v>67</v>
      </c>
      <c r="C2" s="30">
        <v>12</v>
      </c>
      <c r="D2" s="44" t="s">
        <v>66</v>
      </c>
      <c r="E2" s="49">
        <v>410.59</v>
      </c>
      <c r="F2" s="50">
        <v>431.12</v>
      </c>
      <c r="G2" s="50">
        <v>422.91</v>
      </c>
      <c r="H2" s="28">
        <f t="shared" ref="H2:H3" si="0">ROUND(AVERAGE(E2:G2),2)</f>
        <v>421.54</v>
      </c>
      <c r="I2" s="34">
        <f>C2*E2</f>
        <v>4927.08</v>
      </c>
      <c r="J2" s="35">
        <f t="shared" ref="J2:J3" si="1">ROUND((SQRT(SUM(POWER((E2-H2),2),POWER((F2-H2),2),POWER((G2-H2),2))/2)),2)</f>
        <v>10.33</v>
      </c>
      <c r="K2" s="35">
        <f t="shared" ref="K2:K3" si="2">ROUND(((J2/H2)*100),2)</f>
        <v>2.4500000000000002</v>
      </c>
      <c r="L2" s="32"/>
    </row>
    <row r="3" spans="1:12" s="33" customFormat="1" ht="21" customHeight="1" thickBot="1">
      <c r="A3" s="29">
        <v>2</v>
      </c>
      <c r="B3" s="48" t="s">
        <v>68</v>
      </c>
      <c r="C3" s="30">
        <v>36</v>
      </c>
      <c r="D3" s="44" t="s">
        <v>66</v>
      </c>
      <c r="E3" s="49">
        <v>554.19000000000005</v>
      </c>
      <c r="F3" s="50">
        <v>581.9</v>
      </c>
      <c r="G3" s="50">
        <v>570.82000000000005</v>
      </c>
      <c r="H3" s="28">
        <f t="shared" si="0"/>
        <v>568.97</v>
      </c>
      <c r="I3" s="34">
        <f t="shared" ref="I3" si="3">C3*E3</f>
        <v>19950.840000000004</v>
      </c>
      <c r="J3" s="35">
        <f t="shared" si="1"/>
        <v>13.95</v>
      </c>
      <c r="K3" s="35">
        <f t="shared" si="2"/>
        <v>2.4500000000000002</v>
      </c>
      <c r="L3" s="32"/>
    </row>
    <row r="4" spans="1:12" s="33" customFormat="1" ht="16.5" customHeight="1">
      <c r="A4" s="35"/>
      <c r="B4" s="37" t="s">
        <v>45</v>
      </c>
      <c r="C4" s="37"/>
      <c r="D4" s="37"/>
      <c r="E4" s="46">
        <f>SUMPRODUCT(E2:E3,C2:C3)</f>
        <v>24877.920000000006</v>
      </c>
      <c r="F4" s="43">
        <f>SUMPRODUCT(F2:F3,C2:C3)</f>
        <v>26121.839999999997</v>
      </c>
      <c r="G4" s="43">
        <f>SUMPRODUCT(G2:G3,C2:C3)</f>
        <v>25624.440000000002</v>
      </c>
      <c r="H4" s="28">
        <f>ROUND(AVERAGE(E4:G4),2)</f>
        <v>25541.4</v>
      </c>
      <c r="I4" s="34">
        <f>SUM(I2:I2)</f>
        <v>4927.08</v>
      </c>
      <c r="J4" s="28">
        <f>AVERAGE(J2:J2)</f>
        <v>10.33</v>
      </c>
      <c r="K4" s="28">
        <f>AVERAGE(K2:K2)</f>
        <v>2.4500000000000002</v>
      </c>
      <c r="L4" s="36"/>
    </row>
    <row r="5" spans="1:12" ht="19.5" customHeight="1">
      <c r="A5" s="136" t="s">
        <v>46</v>
      </c>
      <c r="B5" s="136"/>
      <c r="C5" s="136"/>
      <c r="D5" s="136"/>
      <c r="E5" s="136"/>
      <c r="F5" s="136"/>
      <c r="G5" s="136"/>
      <c r="H5" s="137">
        <f>E4</f>
        <v>24877.920000000006</v>
      </c>
      <c r="I5" s="137"/>
      <c r="J5" s="137"/>
      <c r="K5" s="137"/>
    </row>
    <row r="6" spans="1:1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2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</row>
    <row r="8" spans="1:12">
      <c r="B8" s="41"/>
      <c r="C8" s="41"/>
      <c r="D8" s="42"/>
      <c r="E8" s="42"/>
      <c r="F8" s="42"/>
      <c r="G8" s="41"/>
      <c r="H8" s="42"/>
      <c r="I8" s="42"/>
      <c r="J8" s="42"/>
      <c r="K8" s="42"/>
    </row>
    <row r="9" spans="1:12">
      <c r="B9" s="42"/>
      <c r="C9" s="42"/>
      <c r="D9" s="42"/>
      <c r="E9" s="42"/>
      <c r="F9" s="42"/>
      <c r="G9" s="42"/>
      <c r="H9" s="42"/>
      <c r="I9" s="42"/>
      <c r="J9" s="42"/>
      <c r="K9" s="42"/>
    </row>
    <row r="10" spans="1:12">
      <c r="B10" s="42"/>
      <c r="C10" s="42"/>
      <c r="D10" s="42"/>
      <c r="E10" s="42"/>
      <c r="F10" s="42"/>
      <c r="G10" s="42"/>
      <c r="H10" s="42"/>
      <c r="I10" s="42"/>
      <c r="J10" s="42"/>
      <c r="K10" s="42"/>
    </row>
    <row r="11" spans="1:12"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1:12">
      <c r="B12" s="42"/>
      <c r="C12" s="42"/>
      <c r="D12" s="42"/>
      <c r="E12" s="42"/>
      <c r="F12" s="42"/>
      <c r="G12" s="42"/>
      <c r="H12" s="42"/>
      <c r="I12" s="42"/>
      <c r="J12" s="42"/>
      <c r="K12" s="42"/>
    </row>
    <row r="13" spans="1:12"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1:12"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1:12">
      <c r="B15" s="42"/>
      <c r="C15" s="42"/>
      <c r="D15" s="42"/>
      <c r="E15" s="42"/>
      <c r="F15" s="42"/>
      <c r="G15" s="42"/>
      <c r="H15" s="42"/>
      <c r="I15" s="42"/>
      <c r="J15" s="42"/>
      <c r="K15" s="42"/>
    </row>
    <row r="17" ht="12" customHeight="1"/>
  </sheetData>
  <mergeCells count="2">
    <mergeCell ref="A5:G5"/>
    <mergeCell ref="H5:K5"/>
  </mergeCells>
  <phoneticPr fontId="11" type="noConversion"/>
  <pageMargins left="0.19685039370078741" right="0.19685039370078741" top="0.98425196850393704" bottom="0.59055118110236227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Титул</vt:lpstr>
      <vt:lpstr>Коэф вар</vt:lpstr>
      <vt:lpstr>НМЦ </vt:lpstr>
      <vt:lpstr>'НМЦ 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Савельев</dc:creator>
  <cp:lastModifiedBy>kolasocolov1996@mail.ru</cp:lastModifiedBy>
  <cp:lastPrinted>2026-03-10T10:55:07Z</cp:lastPrinted>
  <dcterms:created xsi:type="dcterms:W3CDTF">2014-03-04T07:13:44Z</dcterms:created>
  <dcterms:modified xsi:type="dcterms:W3CDTF">2026-08-05T05:52:12Z</dcterms:modified>
</cp:coreProperties>
</file>