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\oodo\ЗАКУПКИ 2026\2 кв\1332 Дорожная краска\для Берёзки\"/>
    </mc:Choice>
  </mc:AlternateContent>
  <xr:revisionPtr revIDLastSave="0" documentId="13_ncr:1_{F322C6E2-E106-45B0-A23A-D7BF904239DB}" xr6:coauthVersionLast="47" xr6:coauthVersionMax="47" xr10:uidLastSave="{00000000-0000-0000-0000-000000000000}"/>
  <bookViews>
    <workbookView xWindow="-120" yWindow="-120" windowWidth="29040" windowHeight="15840" xr2:uid="{C3A10B42-CBFC-7247-8FD9-0B441F424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M12" i="1" s="1"/>
  <c r="L13" i="1"/>
  <c r="M13" i="1" s="1"/>
  <c r="L14" i="1"/>
  <c r="M14" i="1" s="1"/>
  <c r="K12" i="1"/>
  <c r="K13" i="1"/>
  <c r="K14" i="1"/>
  <c r="I12" i="1"/>
  <c r="J12" i="1" s="1"/>
  <c r="I13" i="1"/>
  <c r="J13" i="1" s="1"/>
  <c r="I14" i="1"/>
  <c r="J14" i="1" s="1"/>
  <c r="M15" i="1" l="1"/>
</calcChain>
</file>

<file path=xl/sharedStrings.xml><?xml version="1.0" encoding="utf-8"?>
<sst xmlns="http://schemas.openxmlformats.org/spreadsheetml/2006/main" count="32" uniqueCount="31">
  <si>
    <t>Кол-во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</si>
  <si>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</si>
  <si>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Расчёт НМЦК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</si>
  <si>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</si>
  <si>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</si>
  <si>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</si>
  <si>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/>
  </si>
  <si>
    <t>№ п/п</t>
  </si>
  <si>
    <t>Наименование товара, работ, услуг</t>
  </si>
  <si>
    <t>Ед.изм.</t>
  </si>
  <si>
    <t>Цены поставщиков (исполнителей, подрядчиков) 
за единицу товара (работы, услуги), рублей</t>
  </si>
  <si>
    <t>Оценка однородности совокупности значений выявленных цен, используемых при расчете НМЦ</t>
  </si>
  <si>
    <t>Определение НМЦ методом сопоставимых рыночных цен</t>
  </si>
  <si>
    <t>Ср. арифметич. цена за ед.</t>
  </si>
  <si>
    <t>Ср.квадратич. отклонение</t>
  </si>
  <si>
    <t>Коэффициент вариации</t>
  </si>
  <si>
    <t>Цена единицы товара, работы, услуги, руб.</t>
  </si>
  <si>
    <t>Стоимость, руб.</t>
  </si>
  <si>
    <t>ИТОГО:</t>
  </si>
  <si>
    <t>Ценовое предложение 1</t>
  </si>
  <si>
    <t>Ценовое предложение 2</t>
  </si>
  <si>
    <t>Ценовое предложение 3</t>
  </si>
  <si>
    <t>Ведущий специалист по закупкам</t>
  </si>
  <si>
    <t>шт</t>
  </si>
  <si>
    <t>Дата подготовки обоснования НМЦК: 15.06.2026 г.</t>
  </si>
  <si>
    <t>Малярная лента</t>
  </si>
  <si>
    <t>кг</t>
  </si>
  <si>
    <t xml:space="preserve">Краска (эмаль) для дорожной разметки белая </t>
  </si>
  <si>
    <t xml:space="preserve">Краска (эмаль) для дорожной разметки жёлтая </t>
  </si>
  <si>
    <t xml:space="preserve">Начальная (максимальная) цена контракта 91 368,00 (Девяносто одна тысяча триста шестьдесят восемь) рублей 00 копеек. </t>
  </si>
  <si>
    <t>Лот N 1.  Поставка дорожной краски и малярной ленты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</si>
</sst>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/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11" fillId="0" borderId="0" xfId="0" applyFont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0" xfId="0" applyNumberFormat="1" applyFont="1" applyBorder="1"/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0" fontId="10" fillId="2" borderId="2" xfId="1" applyNumberFormat="1" applyFont="1" applyFill="1" applyBorder="1" applyAlignment="1">
      <alignment horizontal="center" vertical="center"/>
    </xf>
    <xf numFmtId="2" fontId="10" fillId="3" borderId="2" xfId="1" applyNumberFormat="1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 vertical="top"/>
    </xf>
    <xf numFmtId="2" fontId="15" fillId="0" borderId="2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7" fillId="5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8FB9-5EB5-E246-9ACA-5D71D53DD64C}">
  <sheetPr>
    <pageSetUpPr fitToPage="1"/>
  </sheetPr>
  <dimension ref="A1:V25"/>
  <sheetViews>
    <sheetView tabSelected="1" topLeftCell="B1" zoomScale="90" zoomScaleNormal="90" workbookViewId="0">
      <selection activeCell="I18" sqref="I18"/>
    </sheetView>
  </sheetViews>
  <sheetFormatPr defaultColWidth="10.875" defaultRowHeight="15.75" x14ac:dyDescent="0.25"/>
  <cols>
    <col min="1" max="1" width="10.875" style="1" hidden="1" customWidth="1"/>
    <col min="2" max="2" width="5.875" style="2" customWidth="1"/>
    <col min="3" max="3" width="40.875" style="1" customWidth="1"/>
    <col min="4" max="4" width="15.875" style="1" customWidth="1"/>
    <col min="5" max="5" width="14.125" style="1" customWidth="1"/>
    <col min="6" max="6" width="19.125" style="1" customWidth="1"/>
    <col min="7" max="7" width="18.5" style="1" customWidth="1"/>
    <col min="8" max="8" width="18.875" style="1" customWidth="1"/>
    <col min="9" max="9" width="10.375" style="1" customWidth="1"/>
    <col min="10" max="10" width="12.875" style="1" customWidth="1"/>
    <col min="11" max="11" width="18.875" style="1" customWidth="1"/>
    <col min="12" max="12" width="19.875" style="1" customWidth="1"/>
    <col min="13" max="13" width="17.875" style="1" customWidth="1"/>
    <col min="14" max="14" width="15.875" style="1" customWidth="1"/>
    <col min="15" max="15" width="18.875" style="1" customWidth="1"/>
    <col min="16" max="16" width="14.75" style="1" customWidth="1"/>
    <col min="17" max="17" width="16.375" style="1" customWidth="1"/>
    <col min="18" max="16384" width="10.875" style="1"/>
  </cols>
  <sheetData>
    <row r="1" spans="2:17" ht="20.100000000000001" customHeight="1" x14ac:dyDescent="0.25"/>
    <row r="2" spans="2:17" ht="57.75" customHeight="1" x14ac:dyDescent="0.25"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7" ht="18" customHeight="1" x14ac:dyDescent="0.25"/>
    <row r="4" spans="2:17" ht="20.100000000000001" customHeight="1" x14ac:dyDescent="0.25">
      <c r="B4" s="44" t="s">
        <v>30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17" ht="9.9499999999999993" customHeight="1" x14ac:dyDescent="0.25"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7" ht="20.100000000000001" customHeight="1" x14ac:dyDescent="0.25"/>
    <row r="7" spans="2:17" ht="20.25" x14ac:dyDescent="0.25">
      <c r="B7" s="41" t="s">
        <v>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7" ht="11.25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7" ht="50.25" customHeight="1" x14ac:dyDescent="0.25">
      <c r="B9" s="49" t="s">
        <v>7</v>
      </c>
      <c r="C9" s="51" t="s">
        <v>8</v>
      </c>
      <c r="D9" s="51" t="s">
        <v>9</v>
      </c>
      <c r="E9" s="49" t="s">
        <v>0</v>
      </c>
      <c r="F9" s="53" t="s">
        <v>10</v>
      </c>
      <c r="G9" s="54"/>
      <c r="H9" s="54"/>
      <c r="I9" s="46" t="s">
        <v>11</v>
      </c>
      <c r="J9" s="46"/>
      <c r="K9" s="46"/>
      <c r="L9" s="47" t="s">
        <v>12</v>
      </c>
      <c r="M9" s="47"/>
      <c r="N9" s="5"/>
      <c r="O9" s="5"/>
    </row>
    <row r="10" spans="2:17" ht="49.5" customHeight="1" thickBot="1" x14ac:dyDescent="0.3">
      <c r="B10" s="50"/>
      <c r="C10" s="52"/>
      <c r="D10" s="52"/>
      <c r="E10" s="50"/>
      <c r="F10" s="6" t="s">
        <v>19</v>
      </c>
      <c r="G10" s="6" t="s">
        <v>20</v>
      </c>
      <c r="H10" s="6" t="s">
        <v>21</v>
      </c>
      <c r="I10" s="15" t="s">
        <v>13</v>
      </c>
      <c r="J10" s="6" t="s">
        <v>14</v>
      </c>
      <c r="K10" s="7" t="s">
        <v>15</v>
      </c>
      <c r="L10" s="8" t="s">
        <v>16</v>
      </c>
      <c r="M10" s="9" t="s">
        <v>17</v>
      </c>
      <c r="N10" s="5"/>
      <c r="O10" s="5"/>
    </row>
    <row r="11" spans="2:17" ht="34.5" customHeight="1" thickTop="1" thickBot="1" x14ac:dyDescent="0.3">
      <c r="B11" s="10">
        <v>1</v>
      </c>
      <c r="C11" s="10">
        <v>2</v>
      </c>
      <c r="D11" s="10">
        <v>3</v>
      </c>
      <c r="E11" s="10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11">
        <v>11</v>
      </c>
      <c r="M11" s="11">
        <v>12</v>
      </c>
      <c r="N11" s="5"/>
      <c r="O11" s="5"/>
    </row>
    <row r="12" spans="2:17" ht="34.5" customHeight="1" x14ac:dyDescent="0.25">
      <c r="B12" s="30">
        <v>1</v>
      </c>
      <c r="C12" s="30" t="s">
        <v>25</v>
      </c>
      <c r="D12" s="25" t="s">
        <v>23</v>
      </c>
      <c r="E12" s="30">
        <v>170</v>
      </c>
      <c r="F12" s="34">
        <v>260</v>
      </c>
      <c r="G12" s="31">
        <v>250</v>
      </c>
      <c r="H12" s="31">
        <v>255</v>
      </c>
      <c r="I12" s="35">
        <f t="shared" ref="I12:I14" si="0">(SUM(F12:H12))/3</f>
        <v>255</v>
      </c>
      <c r="J12" s="26">
        <f t="shared" ref="J12:J14" si="1">SQRT((POWER(F12-I12,2)+POWER(G12-I12,2)+POWER(H12-I12,2))/2)</f>
        <v>5</v>
      </c>
      <c r="K12" s="27">
        <f t="shared" ref="K12:K14" si="2">STDEV(F12:H12)/AVERAGE(F12:H12)</f>
        <v>1.9607843137254902E-2</v>
      </c>
      <c r="L12" s="28">
        <f t="shared" ref="L12:L14" si="3">ROUND(AVERAGE(F12:H12),2)</f>
        <v>255</v>
      </c>
      <c r="M12" s="29">
        <f t="shared" ref="M12:M14" si="4">L12*E12</f>
        <v>43350</v>
      </c>
      <c r="N12" s="24"/>
      <c r="O12" s="24"/>
    </row>
    <row r="13" spans="2:17" ht="34.5" customHeight="1" x14ac:dyDescent="0.25">
      <c r="B13" s="30">
        <v>2</v>
      </c>
      <c r="C13" s="30" t="s">
        <v>27</v>
      </c>
      <c r="D13" s="25" t="s">
        <v>26</v>
      </c>
      <c r="E13" s="30">
        <v>100</v>
      </c>
      <c r="F13" s="34">
        <v>236.84</v>
      </c>
      <c r="G13" s="31">
        <v>242.68</v>
      </c>
      <c r="H13" s="31">
        <v>240.76</v>
      </c>
      <c r="I13" s="35">
        <f t="shared" si="0"/>
        <v>240.09333333333333</v>
      </c>
      <c r="J13" s="26">
        <f t="shared" si="1"/>
        <v>2.9765304186810075</v>
      </c>
      <c r="K13" s="27">
        <f t="shared" si="2"/>
        <v>1.2397388871054344E-2</v>
      </c>
      <c r="L13" s="28">
        <f t="shared" si="3"/>
        <v>240.09</v>
      </c>
      <c r="M13" s="29">
        <f t="shared" si="4"/>
        <v>24009</v>
      </c>
      <c r="N13" s="24"/>
      <c r="O13" s="24"/>
    </row>
    <row r="14" spans="2:17" ht="34.5" customHeight="1" x14ac:dyDescent="0.25">
      <c r="B14" s="30">
        <v>3</v>
      </c>
      <c r="C14" s="30" t="s">
        <v>28</v>
      </c>
      <c r="D14" s="25" t="s">
        <v>26</v>
      </c>
      <c r="E14" s="30">
        <v>100</v>
      </c>
      <c r="F14" s="34">
        <v>236.84</v>
      </c>
      <c r="G14" s="31">
        <v>242.68</v>
      </c>
      <c r="H14" s="31">
        <v>240.76</v>
      </c>
      <c r="I14" s="35">
        <f t="shared" si="0"/>
        <v>240.09333333333333</v>
      </c>
      <c r="J14" s="26">
        <f t="shared" si="1"/>
        <v>2.9765304186810075</v>
      </c>
      <c r="K14" s="27">
        <f t="shared" si="2"/>
        <v>1.2397388871054344E-2</v>
      </c>
      <c r="L14" s="28">
        <f t="shared" si="3"/>
        <v>240.09</v>
      </c>
      <c r="M14" s="29">
        <f t="shared" si="4"/>
        <v>24009</v>
      </c>
      <c r="N14" s="24"/>
      <c r="O14" s="24"/>
    </row>
    <row r="15" spans="2:17" ht="33.75" customHeight="1" x14ac:dyDescent="0.25">
      <c r="B15" s="48" t="s">
        <v>18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12">
        <f>SUM(M12:M14)</f>
        <v>91368</v>
      </c>
      <c r="N15" s="33"/>
      <c r="O15" s="23"/>
      <c r="P15" s="22"/>
      <c r="Q15" s="21"/>
    </row>
    <row r="16" spans="2:17" ht="33.75" customHeight="1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18"/>
      <c r="O16" s="13"/>
      <c r="P16" s="14"/>
    </row>
    <row r="17" spans="2:22" ht="48" customHeight="1" x14ac:dyDescent="0.25">
      <c r="B17" s="43" t="s">
        <v>29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16"/>
      <c r="O17" s="17"/>
      <c r="P17" s="17"/>
      <c r="Q17" s="17"/>
      <c r="R17" s="17"/>
      <c r="S17" s="17"/>
      <c r="T17" s="17"/>
      <c r="U17" s="17"/>
      <c r="V17" s="17"/>
    </row>
    <row r="18" spans="2:22" ht="31.5" customHeight="1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6"/>
      <c r="O18" s="17"/>
      <c r="P18" s="17"/>
      <c r="Q18" s="17"/>
      <c r="R18" s="17"/>
      <c r="S18" s="17"/>
      <c r="T18" s="17"/>
      <c r="U18" s="17"/>
      <c r="V18" s="17"/>
    </row>
    <row r="19" spans="2:22" ht="24" customHeight="1" x14ac:dyDescent="0.25">
      <c r="B19" s="38" t="s">
        <v>24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2:22" ht="27.75" customHeight="1" x14ac:dyDescent="0.25">
      <c r="N20" s="1" t="s">
        <v>6</v>
      </c>
    </row>
    <row r="21" spans="2:22" ht="15" customHeight="1" x14ac:dyDescent="0.25">
      <c r="B21" s="39" t="s">
        <v>3</v>
      </c>
      <c r="C21" s="39"/>
      <c r="D21" s="39"/>
    </row>
    <row r="22" spans="2:22" ht="24.95" customHeight="1" x14ac:dyDescent="0.25">
      <c r="B22" s="36" t="s">
        <v>22</v>
      </c>
      <c r="C22" s="36"/>
      <c r="D22" s="36"/>
      <c r="E22" s="36"/>
    </row>
    <row r="23" spans="2:22" ht="15" customHeight="1" x14ac:dyDescent="0.25">
      <c r="B23" s="37" t="s">
        <v>4</v>
      </c>
      <c r="C23" s="37"/>
      <c r="D23" s="37"/>
      <c r="E23" s="37"/>
    </row>
    <row r="24" spans="2:22" ht="20.100000000000001" customHeight="1" x14ac:dyDescent="0.25">
      <c r="B24" s="36"/>
      <c r="C24" s="36"/>
      <c r="D24" s="36"/>
      <c r="E24" s="36"/>
    </row>
    <row r="25" spans="2:22" ht="15" customHeight="1" x14ac:dyDescent="0.25">
      <c r="B25" s="37" t="s">
        <v>5</v>
      </c>
      <c r="C25" s="37"/>
      <c r="D25" s="37"/>
      <c r="E25" s="37"/>
    </row>
  </sheetData>
  <mergeCells count="19">
    <mergeCell ref="B2:O2"/>
    <mergeCell ref="B7:O7"/>
    <mergeCell ref="B8:O8"/>
    <mergeCell ref="B17:M17"/>
    <mergeCell ref="B4:O4"/>
    <mergeCell ref="I9:K9"/>
    <mergeCell ref="L9:M9"/>
    <mergeCell ref="B15:L15"/>
    <mergeCell ref="B9:B10"/>
    <mergeCell ref="C9:C10"/>
    <mergeCell ref="D9:D10"/>
    <mergeCell ref="E9:E10"/>
    <mergeCell ref="F9:H9"/>
    <mergeCell ref="B22:E22"/>
    <mergeCell ref="B25:E25"/>
    <mergeCell ref="B19:O19"/>
    <mergeCell ref="B21:D21"/>
    <mergeCell ref="B24:E24"/>
    <mergeCell ref="B23:E23"/>
  </mergeCells>
  <conditionalFormatting sqref="K12:K14">
    <cfRule type="cellIs" dxfId="0" priority="1" operator="greaterThan">
      <formula>0.33</formula>
    </cfRule>
  </conditionalFormatting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Теракова Юлия Евгеньевна</cp:lastModifiedBy>
  <cp:lastPrinted>2025-03-10T09:35:51Z</cp:lastPrinted>
  <dcterms:created xsi:type="dcterms:W3CDTF">2023-02-03T13:24:35Z</dcterms:created>
  <dcterms:modified xsi:type="dcterms:W3CDTF">2026-06-15T08:26:39Z</dcterms:modified>
</cp:coreProperties>
</file>