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ЗАПРАВКА КАРТРИДЖЕЙ\"/>
    </mc:Choice>
  </mc:AlternateContent>
  <xr:revisionPtr revIDLastSave="0" documentId="13_ncr:1_{82F80900-29A3-4912-89F5-9F54CAF1862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НМЦК" sheetId="5" r:id="rId1"/>
  </sheets>
  <calcPr calcId="191029"/>
</workbook>
</file>

<file path=xl/calcChain.xml><?xml version="1.0" encoding="utf-8"?>
<calcChain xmlns="http://schemas.openxmlformats.org/spreadsheetml/2006/main">
  <c r="F11" i="5" l="1"/>
  <c r="Q9" i="5"/>
  <c r="R9" i="5" s="1"/>
  <c r="Q10" i="5"/>
  <c r="Q8" i="5"/>
  <c r="R8" i="5" s="1"/>
  <c r="Q7" i="5"/>
  <c r="Q6" i="5"/>
  <c r="R6" i="5" s="1"/>
  <c r="Q5" i="5"/>
  <c r="R5" i="5" s="1"/>
  <c r="Q4" i="5"/>
  <c r="R4" i="5" s="1"/>
  <c r="S10" i="5"/>
  <c r="S9" i="5"/>
  <c r="S7" i="5"/>
  <c r="R10" i="5" l="1"/>
  <c r="S8" i="5"/>
  <c r="S6" i="5"/>
  <c r="R7" i="5"/>
  <c r="S5" i="5"/>
  <c r="S4" i="5"/>
</calcChain>
</file>

<file path=xl/sharedStrings.xml><?xml version="1.0" encoding="utf-8"?>
<sst xmlns="http://schemas.openxmlformats.org/spreadsheetml/2006/main" count="45" uniqueCount="32">
  <si>
    <t>№ п/п</t>
  </si>
  <si>
    <t>Наименования</t>
  </si>
  <si>
    <t>Ед. измер.</t>
  </si>
  <si>
    <t>ЭПИДФОНД</t>
  </si>
  <si>
    <t>ДЕМОГРАФИЯ</t>
  </si>
  <si>
    <t>ПРИНОСЯЩАЯ   ДОХОД    ДЕЯТЕЛЬНОСТЬ</t>
  </si>
  <si>
    <t>выполнение  ГОСУДАРСТВЕННОГО  ЗАДАНИЯ</t>
  </si>
  <si>
    <t>ГЕНЕРАЛЬНАЯ   УБОРКА</t>
  </si>
  <si>
    <t>СТРАНА     ПРОИСХОЖДЕНИЯ ТОВАРА</t>
  </si>
  <si>
    <t>ЛООИ</t>
  </si>
  <si>
    <t>Вирусологич.лаб</t>
  </si>
  <si>
    <t xml:space="preserve">Метод определения и 
обоснования цены
</t>
  </si>
  <si>
    <t>Цена услуги за ед. в соответствии с источниками информации, руб.</t>
  </si>
  <si>
    <t>Средняя цена услуги за ед. в соответствии с источниками информации, руб.</t>
  </si>
  <si>
    <t>Расчетная цена заказчика, руб</t>
  </si>
  <si>
    <t>Коэффициент вариации V, %</t>
  </si>
  <si>
    <t>Значение коэффициента вариации не превышает 33%, совокупность ценовых значений является однородной.</t>
  </si>
  <si>
    <t>Метод сопоставимых рыночных цен (анализа рынка) (п. 1 ч. 1 статьи 22 Федерального закона № 44-ФЗ от 05.04.2013г.)</t>
  </si>
  <si>
    <t>ОКПД2</t>
  </si>
  <si>
    <t xml:space="preserve"> </t>
  </si>
  <si>
    <t>Обоснование начальной ( максимальной) цены на право заключить контракт на оказание услуг  по заравке и восстановлению картриджей для нужд ФБУЗ «Центр гигиены и эпидемиологии в Ставропольском крае»</t>
  </si>
  <si>
    <t>ОКПД 2 – 95.11.10.130
Заправка картриджа Q2612A/FX-10/703</t>
  </si>
  <si>
    <t>ОКПД 2 – 95.11.10.130
Замена ракеля картриджа Q2612A/FX-10/703</t>
  </si>
  <si>
    <t>ОКПД 2 – 95.11.10.130
Замена фотобарабана картриджа Q2612A/FX-10/703</t>
  </si>
  <si>
    <t>ОКПД 2 – 95.11.10.130
Заправка картриджа Pantum PC-211EV</t>
  </si>
  <si>
    <t>ОКПД 2 – 95.11.10.130
Замена чипа картриджа Pantum PC-211EV</t>
  </si>
  <si>
    <t>ОКПД 2 – 95.11.10.130
Замена фотобарабана картриджа Pantum PC-211EV</t>
  </si>
  <si>
    <t>ОКПД 2 – 95.11.10.130
Заправка тонер-трубы ТК-1200</t>
  </si>
  <si>
    <t>Количество</t>
  </si>
  <si>
    <t>Начальная ( максимальная) цена контракта составляет: 44625,00 ( сорок четыри тысячи шестьсот двадцать пять рублей ,00 коп.)</t>
  </si>
  <si>
    <t>шт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</si>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</sst>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#,##0.00_ ;\-#,##0.00\ "/>
  </numFmts>
  <fonts count="7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2" fillId="0" borderId="0" applyFont="0" applyFill="0" applyBorder="0" applyAlignment="0" applyProtection="0"/>
  </cellStyleXfs>
  <cellXfs count="21">
    <xf numFmtId="0" fontId="0" fillId="0" borderId="0" xfId="0"/>
    <xf numFmtId="164" fontId="0" fillId="0" borderId="0" xfId="2" applyFont="1"/>
    <xf numFmtId="0" fontId="3" fillId="0" borderId="0" xfId="0" applyFont="1"/>
    <xf numFmtId="0" fontId="4" fillId="0" borderId="0" xfId="0" applyFont="1"/>
    <xf numFmtId="0" fontId="5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6" fillId="0" borderId="1" xfId="1" applyNumberFormat="1" applyFont="1" applyBorder="1" applyAlignment="1">
      <alignment horizontal="center" vertical="center" wrapText="1"/>
    </xf>
    <xf numFmtId="164" fontId="4" fillId="0" borderId="1" xfId="2" applyFont="1" applyBorder="1" applyAlignment="1">
      <alignment horizontal="center" vertical="center"/>
    </xf>
    <xf numFmtId="165" fontId="4" fillId="0" borderId="1" xfId="2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164" fontId="4" fillId="0" borderId="0" xfId="0" applyNumberFormat="1" applyFont="1"/>
    <xf numFmtId="164" fontId="3" fillId="0" borderId="0" xfId="0" applyNumberFormat="1" applyFont="1"/>
    <xf numFmtId="0" fontId="4" fillId="2" borderId="0" xfId="0" applyFont="1" applyFill="1"/>
    <xf numFmtId="164" fontId="4" fillId="0" borderId="0" xfId="2" applyFont="1"/>
    <xf numFmtId="0" fontId="4" fillId="0" borderId="1" xfId="0" applyFont="1" applyBorder="1"/>
    <xf numFmtId="164" fontId="4" fillId="0" borderId="1" xfId="0" applyNumberFormat="1" applyFont="1" applyBorder="1"/>
    <xf numFmtId="0" fontId="0" fillId="0" borderId="1" xfId="0" applyBorder="1"/>
    <xf numFmtId="0" fontId="5" fillId="0" borderId="1" xfId="1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</cellXfs>
  <cellStyles count="3">
    <cellStyle name="Обычный" xfId="0" builtinId="0"/>
    <cellStyle name="Обычный 2" xfId="1" xr:uid="{00000000-0005-0000-0000-000001000000}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19"/>
  <sheetViews>
    <sheetView tabSelected="1" topLeftCell="B7" zoomScale="89" zoomScaleNormal="89" workbookViewId="0">
      <selection activeCell="N19" sqref="N19"/>
    </sheetView>
  </sheetViews>
  <sheetFormatPr defaultRowHeight="15" x14ac:dyDescent="0.25"/>
  <cols>
    <col min="1" max="1" width="5.140625" customWidth="1"/>
    <col min="2" max="2" width="29" customWidth="1"/>
    <col min="3" max="3" width="11.5703125" customWidth="1"/>
    <col min="4" max="5" width="9.140625" hidden="1" customWidth="1"/>
    <col min="6" max="6" width="12.7109375" customWidth="1"/>
    <col min="7" max="7" width="9.28515625" hidden="1" customWidth="1"/>
    <col min="8" max="9" width="9.140625" hidden="1" customWidth="1"/>
    <col min="10" max="10" width="12.28515625" hidden="1" customWidth="1"/>
    <col min="11" max="11" width="13.28515625" hidden="1" customWidth="1"/>
    <col min="12" max="12" width="9.140625" hidden="1" customWidth="1"/>
    <col min="13" max="13" width="24.28515625" customWidth="1"/>
    <col min="14" max="14" width="17.7109375" customWidth="1"/>
    <col min="15" max="15" width="22.28515625" customWidth="1"/>
    <col min="16" max="16" width="17.28515625" customWidth="1"/>
    <col min="17" max="17" width="19.42578125" customWidth="1"/>
    <col min="18" max="18" width="15.7109375" customWidth="1"/>
    <col min="19" max="19" width="17.85546875" customWidth="1"/>
    <col min="20" max="20" width="16.28515625" customWidth="1"/>
    <col min="21" max="21" width="14.85546875" customWidth="1"/>
    <col min="22" max="22" width="16.7109375" customWidth="1"/>
  </cols>
  <sheetData>
    <row r="1" spans="1:25" ht="62.25" customHeight="1" x14ac:dyDescent="0.25">
      <c r="A1" s="3"/>
      <c r="B1" s="20" t="s">
        <v>20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25" ht="15.75" x14ac:dyDescent="0.25">
      <c r="A2" s="3"/>
      <c r="B2" s="14" t="s">
        <v>18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25" ht="138.75" customHeight="1" x14ac:dyDescent="0.25">
      <c r="A3" s="4" t="s">
        <v>0</v>
      </c>
      <c r="B3" s="4" t="s">
        <v>1</v>
      </c>
      <c r="C3" s="4" t="s">
        <v>2</v>
      </c>
      <c r="D3" s="4" t="s">
        <v>10</v>
      </c>
      <c r="E3" s="4" t="s">
        <v>9</v>
      </c>
      <c r="F3" s="4" t="s">
        <v>28</v>
      </c>
      <c r="G3" s="4" t="s">
        <v>6</v>
      </c>
      <c r="H3" s="4" t="s">
        <v>4</v>
      </c>
      <c r="I3" s="4" t="s">
        <v>7</v>
      </c>
      <c r="J3" s="4" t="s">
        <v>5</v>
      </c>
      <c r="K3" s="5" t="s">
        <v>3</v>
      </c>
      <c r="L3" s="5" t="s">
        <v>8</v>
      </c>
      <c r="M3" s="5" t="s">
        <v>11</v>
      </c>
      <c r="N3" s="19" t="s">
        <v>12</v>
      </c>
      <c r="O3" s="19"/>
      <c r="P3" s="19"/>
      <c r="Q3" s="5" t="s">
        <v>13</v>
      </c>
      <c r="R3" s="5" t="s">
        <v>14</v>
      </c>
      <c r="S3" s="5" t="s">
        <v>15</v>
      </c>
      <c r="T3" s="3"/>
      <c r="U3" s="3"/>
      <c r="V3" s="3"/>
      <c r="W3" s="3"/>
      <c r="X3" s="3"/>
    </row>
    <row r="4" spans="1:25" ht="96.75" customHeight="1" x14ac:dyDescent="0.25">
      <c r="A4" s="4">
        <v>1</v>
      </c>
      <c r="B4" s="6" t="s">
        <v>21</v>
      </c>
      <c r="C4" s="6" t="s">
        <v>30</v>
      </c>
      <c r="D4" s="4"/>
      <c r="E4" s="4"/>
      <c r="F4" s="6">
        <v>15</v>
      </c>
      <c r="G4" s="4"/>
      <c r="H4" s="4"/>
      <c r="I4" s="4"/>
      <c r="J4" s="4"/>
      <c r="K4" s="5"/>
      <c r="L4" s="5"/>
      <c r="M4" s="7" t="s">
        <v>17</v>
      </c>
      <c r="N4" s="8">
        <v>500</v>
      </c>
      <c r="O4" s="8">
        <v>600</v>
      </c>
      <c r="P4" s="8"/>
      <c r="Q4" s="9">
        <f t="shared" ref="Q4:Q10" si="0">(N4+O4+P4)/2</f>
        <v>550</v>
      </c>
      <c r="R4" s="10">
        <f>F4*Q4</f>
        <v>8250</v>
      </c>
      <c r="S4" s="11">
        <f>STDEV(N4:P4)/AVERAGE(Q4)*100</f>
        <v>12.856486930664502</v>
      </c>
      <c r="T4" s="12"/>
      <c r="U4" s="15"/>
      <c r="V4" s="15"/>
      <c r="W4" s="3"/>
      <c r="X4" s="3"/>
      <c r="Y4" s="1"/>
    </row>
    <row r="5" spans="1:25" ht="110.25" x14ac:dyDescent="0.25">
      <c r="A5" s="4">
        <v>2</v>
      </c>
      <c r="B5" s="6" t="s">
        <v>22</v>
      </c>
      <c r="C5" s="6" t="s">
        <v>30</v>
      </c>
      <c r="D5" s="4"/>
      <c r="E5" s="4"/>
      <c r="F5" s="6">
        <v>10</v>
      </c>
      <c r="G5" s="4"/>
      <c r="H5" s="4"/>
      <c r="I5" s="4"/>
      <c r="J5" s="4"/>
      <c r="K5" s="5"/>
      <c r="L5" s="5"/>
      <c r="M5" s="7" t="s">
        <v>17</v>
      </c>
      <c r="N5" s="8">
        <v>200</v>
      </c>
      <c r="O5" s="8">
        <v>300</v>
      </c>
      <c r="P5" s="8"/>
      <c r="Q5" s="9">
        <f t="shared" si="0"/>
        <v>250</v>
      </c>
      <c r="R5" s="10">
        <f t="shared" ref="R5" si="1">F5*Q5</f>
        <v>2500</v>
      </c>
      <c r="S5" s="11">
        <f t="shared" ref="S5" si="2">STDEV(N5:P5)/AVERAGE(Q5)*100</f>
        <v>28.284271247461902</v>
      </c>
      <c r="T5" s="12"/>
      <c r="U5" s="15"/>
      <c r="V5" s="15"/>
      <c r="W5" s="3"/>
      <c r="X5" s="3"/>
      <c r="Y5" s="1"/>
    </row>
    <row r="6" spans="1:25" ht="110.25" x14ac:dyDescent="0.25">
      <c r="A6" s="4">
        <v>3</v>
      </c>
      <c r="B6" s="6" t="s">
        <v>23</v>
      </c>
      <c r="C6" s="6" t="s">
        <v>30</v>
      </c>
      <c r="D6" s="4"/>
      <c r="E6" s="4"/>
      <c r="F6" s="6">
        <v>10</v>
      </c>
      <c r="G6" s="4"/>
      <c r="H6" s="4"/>
      <c r="I6" s="4"/>
      <c r="J6" s="4"/>
      <c r="K6" s="5"/>
      <c r="L6" s="5"/>
      <c r="M6" s="7" t="s">
        <v>17</v>
      </c>
      <c r="N6" s="8">
        <v>315</v>
      </c>
      <c r="O6" s="8">
        <v>500</v>
      </c>
      <c r="P6" s="8"/>
      <c r="Q6" s="9">
        <f t="shared" si="0"/>
        <v>407.5</v>
      </c>
      <c r="R6" s="10">
        <f t="shared" ref="R6" si="3">F6*Q6</f>
        <v>4075</v>
      </c>
      <c r="S6" s="11">
        <f t="shared" ref="S6" si="4">STDEV(N6:P6)/AVERAGE(Q6)*100</f>
        <v>32.10178025018682</v>
      </c>
      <c r="T6" s="12"/>
      <c r="U6" s="15"/>
      <c r="V6" s="15"/>
      <c r="W6" s="3"/>
      <c r="X6" s="3"/>
      <c r="Y6" s="1"/>
    </row>
    <row r="7" spans="1:25" ht="110.25" x14ac:dyDescent="0.25">
      <c r="A7" s="4">
        <v>4</v>
      </c>
      <c r="B7" s="6" t="s">
        <v>24</v>
      </c>
      <c r="C7" s="6" t="s">
        <v>30</v>
      </c>
      <c r="D7" s="4"/>
      <c r="E7" s="4"/>
      <c r="F7" s="6">
        <v>15</v>
      </c>
      <c r="G7" s="4"/>
      <c r="H7" s="4"/>
      <c r="I7" s="4"/>
      <c r="J7" s="4"/>
      <c r="K7" s="5"/>
      <c r="L7" s="5"/>
      <c r="M7" s="7" t="s">
        <v>17</v>
      </c>
      <c r="N7" s="8">
        <v>550</v>
      </c>
      <c r="O7" s="8">
        <v>600</v>
      </c>
      <c r="P7" s="8"/>
      <c r="Q7" s="9">
        <f t="shared" si="0"/>
        <v>575</v>
      </c>
      <c r="R7" s="10">
        <f t="shared" ref="R7" si="5">F7*Q7</f>
        <v>8625</v>
      </c>
      <c r="S7" s="11">
        <f t="shared" ref="S7" si="6">STDEV(N7:P7)/AVERAGE(Q7)*100</f>
        <v>6.1487546190134568</v>
      </c>
      <c r="T7" s="12"/>
      <c r="U7" s="15"/>
      <c r="V7" s="15"/>
      <c r="W7" s="3"/>
      <c r="X7" s="3"/>
      <c r="Y7" s="1"/>
    </row>
    <row r="8" spans="1:25" ht="110.25" x14ac:dyDescent="0.25">
      <c r="A8" s="4">
        <v>5</v>
      </c>
      <c r="B8" s="6" t="s">
        <v>25</v>
      </c>
      <c r="C8" s="6" t="s">
        <v>30</v>
      </c>
      <c r="D8" s="4"/>
      <c r="E8" s="4"/>
      <c r="F8" s="6">
        <v>12</v>
      </c>
      <c r="G8" s="4"/>
      <c r="H8" s="4"/>
      <c r="I8" s="4"/>
      <c r="J8" s="4"/>
      <c r="K8" s="5"/>
      <c r="L8" s="5"/>
      <c r="M8" s="7" t="s">
        <v>17</v>
      </c>
      <c r="N8" s="8">
        <v>200</v>
      </c>
      <c r="O8" s="8">
        <v>150</v>
      </c>
      <c r="P8" s="8"/>
      <c r="Q8" s="9">
        <f t="shared" si="0"/>
        <v>175</v>
      </c>
      <c r="R8" s="10">
        <f t="shared" ref="R8" si="7">F8*Q8</f>
        <v>2100</v>
      </c>
      <c r="S8" s="11">
        <f t="shared" ref="S8" si="8">STDEV(N8:P8)/AVERAGE(Q8)*100</f>
        <v>20.203050891044217</v>
      </c>
      <c r="T8" s="12"/>
      <c r="U8" s="15"/>
      <c r="V8" s="15"/>
      <c r="W8" s="3"/>
      <c r="X8" s="3"/>
      <c r="Y8" s="1"/>
    </row>
    <row r="9" spans="1:25" ht="110.25" x14ac:dyDescent="0.25">
      <c r="A9" s="4">
        <v>6</v>
      </c>
      <c r="B9" s="6" t="s">
        <v>26</v>
      </c>
      <c r="C9" s="6" t="s">
        <v>30</v>
      </c>
      <c r="D9" s="4"/>
      <c r="E9" s="4"/>
      <c r="F9" s="6">
        <v>10</v>
      </c>
      <c r="G9" s="4"/>
      <c r="H9" s="4"/>
      <c r="I9" s="4"/>
      <c r="J9" s="4"/>
      <c r="K9" s="5"/>
      <c r="L9" s="5"/>
      <c r="M9" s="7" t="s">
        <v>17</v>
      </c>
      <c r="N9" s="8">
        <v>315</v>
      </c>
      <c r="O9" s="8">
        <v>500</v>
      </c>
      <c r="P9" s="8"/>
      <c r="Q9" s="9">
        <f t="shared" si="0"/>
        <v>407.5</v>
      </c>
      <c r="R9" s="10">
        <f>F9*Q9</f>
        <v>4075</v>
      </c>
      <c r="S9" s="11">
        <f t="shared" ref="S9" si="9">STDEV(N9:P9)/AVERAGE(Q9)*100</f>
        <v>32.10178025018682</v>
      </c>
      <c r="T9" s="12"/>
      <c r="U9" s="15"/>
      <c r="V9" s="15"/>
      <c r="W9" s="3"/>
      <c r="X9" s="3"/>
      <c r="Y9" s="1"/>
    </row>
    <row r="10" spans="1:25" ht="110.25" x14ac:dyDescent="0.25">
      <c r="A10" s="4">
        <v>7</v>
      </c>
      <c r="B10" s="6" t="s">
        <v>27</v>
      </c>
      <c r="C10" s="6" t="s">
        <v>30</v>
      </c>
      <c r="D10" s="4"/>
      <c r="E10" s="4"/>
      <c r="F10" s="6">
        <v>20</v>
      </c>
      <c r="G10" s="4"/>
      <c r="H10" s="4"/>
      <c r="I10" s="4"/>
      <c r="J10" s="4"/>
      <c r="K10" s="5"/>
      <c r="L10" s="5"/>
      <c r="M10" s="7" t="s">
        <v>17</v>
      </c>
      <c r="N10" s="8">
        <v>700</v>
      </c>
      <c r="O10" s="8">
        <v>800</v>
      </c>
      <c r="P10" s="8"/>
      <c r="Q10" s="9">
        <f t="shared" si="0"/>
        <v>750</v>
      </c>
      <c r="R10" s="10">
        <f t="shared" ref="R10" si="10">F10*Q10</f>
        <v>15000</v>
      </c>
      <c r="S10" s="11">
        <f t="shared" ref="S10" si="11">STDEV(N10:P10)/AVERAGE(Q10)*100</f>
        <v>9.428090415820634</v>
      </c>
      <c r="T10" s="12"/>
      <c r="U10" s="15"/>
      <c r="V10" s="15"/>
      <c r="W10" s="3"/>
      <c r="X10" s="3"/>
      <c r="Y10" s="1"/>
    </row>
    <row r="11" spans="1:25" ht="15.75" customHeight="1" x14ac:dyDescent="0.25">
      <c r="A11" s="3" t="s">
        <v>19</v>
      </c>
      <c r="B11" s="16" t="s">
        <v>31</v>
      </c>
      <c r="C11" s="16"/>
      <c r="D11" s="16"/>
      <c r="E11" s="16"/>
      <c r="F11" s="16">
        <f>SUM(F4:F10)</f>
        <v>92</v>
      </c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7">
        <v>44625</v>
      </c>
      <c r="S11" s="18"/>
      <c r="T11" s="3"/>
      <c r="U11" s="3"/>
      <c r="V11" s="12"/>
      <c r="W11" s="3"/>
      <c r="X11" s="3"/>
    </row>
    <row r="12" spans="1:25" ht="15" customHeight="1" x14ac:dyDescent="0.25">
      <c r="A12" s="3" t="s">
        <v>19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13"/>
      <c r="S12" s="3"/>
      <c r="T12" s="3"/>
      <c r="U12" s="3"/>
      <c r="V12" s="12"/>
      <c r="W12" s="3"/>
      <c r="X12" s="3"/>
    </row>
    <row r="13" spans="1:25" ht="1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13"/>
      <c r="S13" s="3"/>
      <c r="T13" s="3"/>
      <c r="U13" s="3"/>
      <c r="V13" s="12"/>
      <c r="W13" s="3"/>
      <c r="X13" s="3"/>
    </row>
    <row r="14" spans="1:25" ht="15.75" x14ac:dyDescent="0.25">
      <c r="A14" s="3"/>
      <c r="B14" s="2" t="s">
        <v>29</v>
      </c>
      <c r="C14" s="2"/>
      <c r="D14" s="2"/>
      <c r="E14" s="2"/>
      <c r="F14" s="2"/>
      <c r="G14" s="2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5" ht="15.75" x14ac:dyDescent="0.25">
      <c r="A15" s="3"/>
      <c r="B15" s="2"/>
      <c r="C15" s="2"/>
      <c r="D15" s="2"/>
      <c r="E15" s="2"/>
      <c r="F15" s="2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5" ht="15.75" x14ac:dyDescent="0.25">
      <c r="A16" s="3"/>
      <c r="B16" s="2" t="s">
        <v>16</v>
      </c>
      <c r="C16" s="2"/>
      <c r="D16" s="2"/>
      <c r="E16" s="2"/>
      <c r="F16" s="2"/>
      <c r="G16" s="2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15.75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15.75" x14ac:dyDescent="0.25">
      <c r="A18" s="3"/>
      <c r="B18" s="2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</sheetData>
  <mergeCells count="2">
    <mergeCell ref="N3:P3"/>
    <mergeCell ref="B1:S1"/>
  </mergeCells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Buh15</dc:creator>
  <cp:lastModifiedBy>Admin</cp:lastModifiedBy>
  <cp:lastPrinted>2026-07-13T12:49:56Z</cp:lastPrinted>
  <dcterms:created xsi:type="dcterms:W3CDTF">2023-01-25T09:55:56Z</dcterms:created>
  <dcterms:modified xsi:type="dcterms:W3CDTF">2026-07-21T13:38:51Z</dcterms:modified>
</cp:coreProperties>
</file>