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12" i="1" l="1"/>
  <c r="G12" i="1"/>
  <c r="I12" i="1"/>
  <c r="K12" i="1"/>
  <c r="L12" i="1"/>
  <c r="M12" i="1"/>
  <c r="E13" i="1"/>
  <c r="G13" i="1"/>
  <c r="I13" i="1"/>
  <c r="K13" i="1"/>
  <c r="L13" i="1"/>
  <c r="N13" i="1" s="1"/>
  <c r="O13" i="1" s="1"/>
  <c r="M13" i="1"/>
  <c r="N12" i="1" l="1"/>
  <c r="O12" i="1" s="1"/>
  <c r="M14" i="1"/>
  <c r="M15" i="1"/>
  <c r="M16" i="1"/>
  <c r="M17" i="1"/>
  <c r="M18" i="1"/>
  <c r="M19" i="1"/>
  <c r="L14" i="1"/>
  <c r="L15" i="1"/>
  <c r="L16" i="1"/>
  <c r="L17" i="1"/>
  <c r="L18" i="1"/>
  <c r="L19" i="1"/>
  <c r="K14" i="1"/>
  <c r="K15" i="1"/>
  <c r="K16" i="1"/>
  <c r="K17" i="1"/>
  <c r="K18" i="1"/>
  <c r="K19" i="1"/>
  <c r="I14" i="1"/>
  <c r="I15" i="1"/>
  <c r="I16" i="1"/>
  <c r="I17" i="1"/>
  <c r="I18" i="1"/>
  <c r="I19" i="1"/>
  <c r="G14" i="1"/>
  <c r="G15" i="1"/>
  <c r="G16" i="1"/>
  <c r="G17" i="1"/>
  <c r="G18" i="1"/>
  <c r="G19" i="1"/>
  <c r="N19" i="1" l="1"/>
  <c r="O19" i="1" s="1"/>
  <c r="N18" i="1"/>
  <c r="O18" i="1" s="1"/>
  <c r="N16" i="1"/>
  <c r="O16" i="1" s="1"/>
  <c r="N15" i="1"/>
  <c r="O15" i="1" s="1"/>
  <c r="N17" i="1"/>
  <c r="O17" i="1" s="1"/>
  <c r="N14" i="1"/>
  <c r="O14" i="1" s="1"/>
  <c r="E17" i="1"/>
  <c r="E18" i="1"/>
  <c r="E19" i="1"/>
  <c r="E14" i="1"/>
  <c r="E15" i="1"/>
  <c r="E16" i="1"/>
  <c r="E20" i="1" l="1"/>
  <c r="G20" i="1"/>
  <c r="I20" i="1"/>
  <c r="K20" i="1"/>
</calcChain>
</file>

<file path=xl/sharedStrings.xml><?xml version="1.0" encoding="utf-8"?>
<sst xmlns="http://schemas.openxmlformats.org/spreadsheetml/2006/main" count="52" uniqueCount="39">
  <si>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</si>
  <si>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</si>
  <si>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</si>
  <si>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</si>
  <si>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</si>
  <si>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</si>
  <si>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</si>
  <si>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</si>
  <si>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</si>
  <si>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</si>
  <si>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</si>
  <si>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</si>
  <si>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</si>
  <si>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</si>
  <si>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</si>
  <si>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</si>
  <si>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</si>
  <si>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</si>
  <si>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</si>
  <si>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</si>
  <si>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</si>
  <si>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</si>
  <si>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</si>
  <si>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Направлены запросы о предоставлении ценовой информации поставщикам, информация о которых содержится в ГИСП.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</si>
  <si>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</si>
  <si>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</si>
  <si>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</si>
  <si>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Проездные документы по маршруту:
Москва – Владивосток
(Эконом-класс с возможностью апгрейда, возврата и замены)</t>
  </si>
  <si>
    <t xml:space="preserve">Проездные документы по маршруту:
Владивосток – Москва
(Эконом-класс с возможностью апгрейда, возврата и замены)
</t>
  </si>
  <si>
    <t>Проездные документы по маршруту:
Калининград – Москва, Москва – Владивосток
(Эконом-класс с возможностью апгрейда, возврата и замены)</t>
  </si>
  <si>
    <t>Проездные документы по маршруту:
Владивосток-Москва, Москва-Калининград
(Эконом-класс с возможностью апгрейда, возврата и замены)</t>
  </si>
  <si>
    <t>Проездные документы по маршруту:
Челябинск-Красноярск, Красноярск-Владивосток
(Эконом-класс с возможностью апгрейда, возврата и замены)</t>
  </si>
  <si>
    <t>Проездные документы по маршруту:
Владивосток-Красноярск, Красноярск-Челябинск (Эконом-класс с возможностью апгрейда, возврата и замены)</t>
  </si>
  <si>
    <t>Проездные документы по маршруту:
Комсомольск-на-Амуре – ст. Угольная (Владивосток) 
(Купе нижнее)</t>
  </si>
  <si>
    <t>Проездные документы по маршруту:
ст. Угольная (Владивосток) – Комсомольск-на-Амуре
(Купе нижнее)</t>
  </si>
  <si>
    <t>штука</t>
  </si>
  <si>
    <t>КП от 26.03.2026  вх. № 1431-с.</t>
  </si>
  <si>
    <t>КП от 26.03.2026  вх. № 1430-с;</t>
  </si>
  <si>
    <t>КП от 26.03.2026  вх. № 1429-с;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</si>
</sst>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right"/>
    </xf>
    <xf numFmtId="4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 hidden="1"/>
    </xf>
    <xf numFmtId="4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10" zoomScaleNormal="100" workbookViewId="0">
      <selection activeCell="H26" sqref="H26"/>
    </sheetView>
  </sheetViews>
  <sheetFormatPr defaultRowHeight="15" x14ac:dyDescent="0.25"/>
  <cols>
    <col min="1" max="1" width="19.85546875" customWidth="1"/>
    <col min="2" max="2" width="8.42578125" customWidth="1"/>
    <col min="3" max="3" width="6.28515625" customWidth="1"/>
    <col min="4" max="4" width="9.85546875" customWidth="1"/>
    <col min="5" max="5" width="10.140625" customWidth="1"/>
    <col min="7" max="7" width="10.7109375" customWidth="1"/>
    <col min="9" max="9" width="10.28515625" customWidth="1"/>
    <col min="10" max="11" width="0" hidden="1" customWidth="1"/>
  </cols>
  <sheetData>
    <row r="1" spans="1:16" ht="22.5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22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43.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6" ht="18.75" customHeight="1" x14ac:dyDescent="0.25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ht="18" customHeight="1" x14ac:dyDescent="0.25">
      <c r="A5" s="18" t="s">
        <v>23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27.75" customHeight="1" x14ac:dyDescent="0.25">
      <c r="A6" s="18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6" ht="43.5" customHeight="1" x14ac:dyDescent="0.25">
      <c r="A7" s="18" t="s">
        <v>25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22.5" customHeight="1" x14ac:dyDescent="0.25">
      <c r="A8" s="18" t="s">
        <v>26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6" ht="22.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6" ht="15" customHeight="1" x14ac:dyDescent="0.25">
      <c r="A10" s="31" t="s">
        <v>0</v>
      </c>
      <c r="B10" s="33" t="s">
        <v>21</v>
      </c>
      <c r="C10" s="34"/>
      <c r="D10" s="14" t="s">
        <v>3</v>
      </c>
      <c r="E10" s="31" t="s">
        <v>5</v>
      </c>
      <c r="F10" s="14" t="s">
        <v>6</v>
      </c>
      <c r="G10" s="31" t="s">
        <v>5</v>
      </c>
      <c r="H10" s="14" t="s">
        <v>7</v>
      </c>
      <c r="I10" s="31" t="s">
        <v>5</v>
      </c>
      <c r="J10" s="14" t="s">
        <v>17</v>
      </c>
      <c r="K10" s="31" t="s">
        <v>5</v>
      </c>
      <c r="L10" s="27" t="s">
        <v>13</v>
      </c>
      <c r="M10" s="29" t="s">
        <v>14</v>
      </c>
      <c r="N10" s="29" t="s">
        <v>15</v>
      </c>
      <c r="O10" s="29" t="s">
        <v>16</v>
      </c>
      <c r="P10" s="24"/>
    </row>
    <row r="11" spans="1:16" ht="21" customHeight="1" x14ac:dyDescent="0.25">
      <c r="A11" s="32"/>
      <c r="B11" s="14" t="s">
        <v>1</v>
      </c>
      <c r="C11" s="14" t="s">
        <v>2</v>
      </c>
      <c r="D11" s="14" t="s">
        <v>4</v>
      </c>
      <c r="E11" s="32"/>
      <c r="F11" s="14" t="s">
        <v>4</v>
      </c>
      <c r="G11" s="32"/>
      <c r="H11" s="14" t="s">
        <v>4</v>
      </c>
      <c r="I11" s="32"/>
      <c r="J11" s="14" t="s">
        <v>4</v>
      </c>
      <c r="K11" s="32"/>
      <c r="L11" s="28"/>
      <c r="M11" s="30"/>
      <c r="N11" s="30"/>
      <c r="O11" s="30"/>
      <c r="P11" s="24"/>
    </row>
    <row r="12" spans="1:16" ht="30.75" customHeight="1" x14ac:dyDescent="0.25">
      <c r="A12" s="11" t="s">
        <v>27</v>
      </c>
      <c r="B12" s="12" t="s">
        <v>35</v>
      </c>
      <c r="C12" s="12">
        <v>1</v>
      </c>
      <c r="D12" s="13">
        <v>46883</v>
      </c>
      <c r="E12" s="5">
        <f>D12*C12</f>
        <v>46883</v>
      </c>
      <c r="F12" s="13">
        <v>46883</v>
      </c>
      <c r="G12" s="5">
        <f>F12*C12</f>
        <v>46883</v>
      </c>
      <c r="H12" s="13">
        <v>47300</v>
      </c>
      <c r="I12" s="4">
        <f>H12*C12</f>
        <v>47300</v>
      </c>
      <c r="J12" s="4"/>
      <c r="K12" s="5">
        <f>J12*C12</f>
        <v>0</v>
      </c>
      <c r="L12" s="9">
        <f>AVERAGE(D12,F12,H12,J12)</f>
        <v>47022</v>
      </c>
      <c r="M12" s="10">
        <f>COUNTA(D12,F12,H12,J12)</f>
        <v>3</v>
      </c>
      <c r="N12" s="9">
        <f>SQRT(IF(D12&gt;0,POWER(D12-L12,2),0)+IF(F12&gt;0,POWER(F12-L12,2),0)+IF(H12&gt;0,POWER(H12-L12,2),0)+IF(J12&gt;0,POWER(J12-L12,2),0))/(M12-1)</f>
        <v>170.23953712343086</v>
      </c>
      <c r="O12" s="9">
        <f>N12/L12*100</f>
        <v>0.36204231449838559</v>
      </c>
    </row>
    <row r="13" spans="1:16" ht="33" customHeight="1" x14ac:dyDescent="0.25">
      <c r="A13" s="2" t="s">
        <v>28</v>
      </c>
      <c r="B13" s="12" t="s">
        <v>35</v>
      </c>
      <c r="C13" s="12">
        <v>1</v>
      </c>
      <c r="D13" s="4">
        <v>46883</v>
      </c>
      <c r="E13" s="5">
        <f t="shared" ref="E13:E19" si="0">D13*C13</f>
        <v>46883</v>
      </c>
      <c r="F13" s="4">
        <v>46883</v>
      </c>
      <c r="G13" s="5">
        <f t="shared" ref="G13:G19" si="1">F13*C13</f>
        <v>46883</v>
      </c>
      <c r="H13" s="4">
        <v>46883</v>
      </c>
      <c r="I13" s="4">
        <f t="shared" ref="I13:I19" si="2">H13*C13</f>
        <v>46883</v>
      </c>
      <c r="J13" s="4"/>
      <c r="K13" s="5">
        <f t="shared" ref="K13:K19" si="3">J13*C13</f>
        <v>0</v>
      </c>
      <c r="L13" s="9">
        <f t="shared" ref="L13:L19" si="4">AVERAGE(D13,F13,H13,J13)</f>
        <v>46883</v>
      </c>
      <c r="M13" s="10">
        <f t="shared" ref="M13:M19" si="5">COUNTA(D13,F13,H13,J13)</f>
        <v>3</v>
      </c>
      <c r="N13" s="9">
        <f t="shared" ref="N13:N19" si="6">SQRT(IF(D13&gt;0,POWER(D13-L13,2),0)+IF(F13&gt;0,POWER(F13-L13,2),0)+IF(H13&gt;0,POWER(H13-L13,2),0)+IF(J13&gt;0,POWER(J13-L13,2),0))/(M13-1)</f>
        <v>0</v>
      </c>
      <c r="O13" s="9">
        <f t="shared" ref="O13:O19" si="7">N13/L13*100</f>
        <v>0</v>
      </c>
    </row>
    <row r="14" spans="1:16" ht="33" customHeight="1" x14ac:dyDescent="0.25">
      <c r="A14" s="2" t="s">
        <v>29</v>
      </c>
      <c r="B14" s="12" t="s">
        <v>35</v>
      </c>
      <c r="C14" s="12">
        <v>1</v>
      </c>
      <c r="D14" s="4">
        <v>78986</v>
      </c>
      <c r="E14" s="5">
        <f t="shared" si="0"/>
        <v>78986</v>
      </c>
      <c r="F14" s="4">
        <v>78986</v>
      </c>
      <c r="G14" s="5">
        <f t="shared" si="1"/>
        <v>78986</v>
      </c>
      <c r="H14" s="4">
        <v>78670</v>
      </c>
      <c r="I14" s="4">
        <f t="shared" si="2"/>
        <v>78670</v>
      </c>
      <c r="J14" s="4"/>
      <c r="K14" s="5">
        <f t="shared" si="3"/>
        <v>0</v>
      </c>
      <c r="L14" s="9">
        <f t="shared" si="4"/>
        <v>78880.666666666672</v>
      </c>
      <c r="M14" s="10">
        <f t="shared" si="5"/>
        <v>3</v>
      </c>
      <c r="N14" s="9">
        <f t="shared" si="6"/>
        <v>129.00645978658071</v>
      </c>
      <c r="O14" s="9">
        <f t="shared" si="7"/>
        <v>0.16354636089947774</v>
      </c>
    </row>
    <row r="15" spans="1:16" ht="33" customHeight="1" x14ac:dyDescent="0.25">
      <c r="A15" s="2" t="s">
        <v>30</v>
      </c>
      <c r="B15" s="12" t="s">
        <v>35</v>
      </c>
      <c r="C15" s="12">
        <v>1</v>
      </c>
      <c r="D15" s="4">
        <v>78986</v>
      </c>
      <c r="E15" s="5">
        <f t="shared" si="0"/>
        <v>78986</v>
      </c>
      <c r="F15" s="4">
        <v>78986</v>
      </c>
      <c r="G15" s="5">
        <f t="shared" si="1"/>
        <v>78986</v>
      </c>
      <c r="H15" s="4">
        <v>79986</v>
      </c>
      <c r="I15" s="4">
        <f t="shared" si="2"/>
        <v>79986</v>
      </c>
      <c r="J15" s="4"/>
      <c r="K15" s="5">
        <f t="shared" si="3"/>
        <v>0</v>
      </c>
      <c r="L15" s="9">
        <f t="shared" si="4"/>
        <v>79319.333333333328</v>
      </c>
      <c r="M15" s="10">
        <f t="shared" si="5"/>
        <v>3</v>
      </c>
      <c r="N15" s="9">
        <f t="shared" si="6"/>
        <v>408.24829046386299</v>
      </c>
      <c r="O15" s="9">
        <f t="shared" si="7"/>
        <v>0.51468951301977206</v>
      </c>
    </row>
    <row r="16" spans="1:16" ht="63" x14ac:dyDescent="0.25">
      <c r="A16" s="2" t="s">
        <v>31</v>
      </c>
      <c r="B16" s="12" t="s">
        <v>35</v>
      </c>
      <c r="C16" s="12">
        <v>1</v>
      </c>
      <c r="D16" s="4">
        <v>55703</v>
      </c>
      <c r="E16" s="5">
        <f t="shared" si="0"/>
        <v>55703</v>
      </c>
      <c r="F16" s="4">
        <v>56203</v>
      </c>
      <c r="G16" s="5">
        <f t="shared" si="1"/>
        <v>56203</v>
      </c>
      <c r="H16" s="4">
        <v>56203</v>
      </c>
      <c r="I16" s="4">
        <f t="shared" si="2"/>
        <v>56203</v>
      </c>
      <c r="J16" s="4"/>
      <c r="K16" s="5">
        <f t="shared" si="3"/>
        <v>0</v>
      </c>
      <c r="L16" s="9">
        <f t="shared" si="4"/>
        <v>56036.333333333336</v>
      </c>
      <c r="M16" s="10">
        <f t="shared" si="5"/>
        <v>3</v>
      </c>
      <c r="N16" s="9">
        <f t="shared" si="6"/>
        <v>204.12414523193149</v>
      </c>
      <c r="O16" s="9">
        <f t="shared" si="7"/>
        <v>0.36427105966711743</v>
      </c>
    </row>
    <row r="17" spans="1:15" ht="63" x14ac:dyDescent="0.25">
      <c r="A17" s="2" t="s">
        <v>32</v>
      </c>
      <c r="B17" s="12" t="s">
        <v>35</v>
      </c>
      <c r="C17" s="12">
        <v>1</v>
      </c>
      <c r="D17" s="4">
        <v>49952</v>
      </c>
      <c r="E17" s="5">
        <f t="shared" si="0"/>
        <v>49952</v>
      </c>
      <c r="F17" s="4">
        <v>50852</v>
      </c>
      <c r="G17" s="5">
        <f t="shared" si="1"/>
        <v>50852</v>
      </c>
      <c r="H17" s="4">
        <v>50950</v>
      </c>
      <c r="I17" s="4">
        <f t="shared" si="2"/>
        <v>50950</v>
      </c>
      <c r="J17" s="4"/>
      <c r="K17" s="5">
        <f t="shared" si="3"/>
        <v>0</v>
      </c>
      <c r="L17" s="9">
        <f t="shared" si="4"/>
        <v>50584.666666666664</v>
      </c>
      <c r="M17" s="10">
        <f t="shared" si="5"/>
        <v>3</v>
      </c>
      <c r="N17" s="9">
        <f t="shared" si="6"/>
        <v>388.97386373208502</v>
      </c>
      <c r="O17" s="9">
        <f t="shared" si="7"/>
        <v>0.7689560678441788</v>
      </c>
    </row>
    <row r="18" spans="1:15" ht="52.5" x14ac:dyDescent="0.25">
      <c r="A18" s="2" t="s">
        <v>33</v>
      </c>
      <c r="B18" s="12" t="s">
        <v>35</v>
      </c>
      <c r="C18" s="12">
        <v>1</v>
      </c>
      <c r="D18" s="4">
        <v>10920.7</v>
      </c>
      <c r="E18" s="5">
        <f t="shared" si="0"/>
        <v>10920.7</v>
      </c>
      <c r="F18" s="4">
        <v>10620.5</v>
      </c>
      <c r="G18" s="5">
        <f t="shared" si="1"/>
        <v>10620.5</v>
      </c>
      <c r="H18" s="4">
        <v>10920.7</v>
      </c>
      <c r="I18" s="4">
        <f t="shared" si="2"/>
        <v>10920.7</v>
      </c>
      <c r="J18" s="4"/>
      <c r="K18" s="5">
        <f t="shared" si="3"/>
        <v>0</v>
      </c>
      <c r="L18" s="9">
        <f t="shared" si="4"/>
        <v>10820.633333333333</v>
      </c>
      <c r="M18" s="10">
        <f t="shared" si="5"/>
        <v>3</v>
      </c>
      <c r="N18" s="9">
        <f t="shared" si="6"/>
        <v>122.55613679725197</v>
      </c>
      <c r="O18" s="9">
        <f t="shared" si="7"/>
        <v>1.132615190089785</v>
      </c>
    </row>
    <row r="19" spans="1:15" ht="52.5" x14ac:dyDescent="0.25">
      <c r="A19" s="2" t="s">
        <v>34</v>
      </c>
      <c r="B19" s="12" t="s">
        <v>35</v>
      </c>
      <c r="C19" s="12">
        <v>1</v>
      </c>
      <c r="D19" s="4">
        <v>9270.2999999999993</v>
      </c>
      <c r="E19" s="5">
        <f t="shared" si="0"/>
        <v>9270.2999999999993</v>
      </c>
      <c r="F19" s="4">
        <v>8770.5</v>
      </c>
      <c r="G19" s="5">
        <f t="shared" si="1"/>
        <v>8770.5</v>
      </c>
      <c r="H19" s="4">
        <v>9270.2999999999993</v>
      </c>
      <c r="I19" s="4">
        <f t="shared" si="2"/>
        <v>9270.2999999999993</v>
      </c>
      <c r="J19" s="4"/>
      <c r="K19" s="5">
        <f t="shared" si="3"/>
        <v>0</v>
      </c>
      <c r="L19" s="9">
        <f t="shared" si="4"/>
        <v>9103.6999999999989</v>
      </c>
      <c r="M19" s="10">
        <f t="shared" si="5"/>
        <v>3</v>
      </c>
      <c r="N19" s="9">
        <f t="shared" si="6"/>
        <v>204.04249557383844</v>
      </c>
      <c r="O19" s="9">
        <f t="shared" si="7"/>
        <v>2.2413139226230925</v>
      </c>
    </row>
    <row r="20" spans="1:15" x14ac:dyDescent="0.25">
      <c r="A20" s="3" t="s">
        <v>8</v>
      </c>
      <c r="B20" s="3"/>
      <c r="C20" s="3"/>
      <c r="D20" s="5"/>
      <c r="E20" s="5">
        <f>SUM(E12:E19)</f>
        <v>377584</v>
      </c>
      <c r="F20" s="5"/>
      <c r="G20" s="5">
        <f>SUM(G12:G19)</f>
        <v>378184</v>
      </c>
      <c r="H20" s="5"/>
      <c r="I20" s="5">
        <f>SUM(I12:I19)</f>
        <v>380183</v>
      </c>
      <c r="J20" s="5"/>
      <c r="K20" s="5">
        <f>SUM(K12:K19)</f>
        <v>0</v>
      </c>
      <c r="L20" s="6"/>
      <c r="M20" s="7"/>
      <c r="N20" s="6"/>
      <c r="O20" s="6"/>
    </row>
    <row r="21" spans="1:15" ht="22.5" customHeight="1" x14ac:dyDescent="0.25">
      <c r="A21" s="19" t="s">
        <v>18</v>
      </c>
      <c r="B21" s="20"/>
      <c r="C21" s="20"/>
      <c r="D21" s="20"/>
      <c r="E21" s="20"/>
      <c r="F21" s="20"/>
      <c r="G21" s="20"/>
      <c r="H21" s="22">
        <f>E20</f>
        <v>377584</v>
      </c>
      <c r="I21" s="23"/>
      <c r="J21" s="23"/>
      <c r="K21" s="23"/>
      <c r="L21" s="23"/>
      <c r="M21" s="23"/>
      <c r="N21" s="23"/>
      <c r="O21" s="23"/>
    </row>
    <row r="23" spans="1:15" x14ac:dyDescent="0.25">
      <c r="A23" s="1" t="s">
        <v>12</v>
      </c>
    </row>
    <row r="24" spans="1:15" x14ac:dyDescent="0.25">
      <c r="A24" s="8" t="s">
        <v>9</v>
      </c>
      <c r="B24" s="21" t="s">
        <v>38</v>
      </c>
      <c r="C24" s="21"/>
      <c r="D24" s="21"/>
      <c r="E24" s="21"/>
    </row>
    <row r="25" spans="1:15" x14ac:dyDescent="0.25">
      <c r="A25" s="8" t="s">
        <v>10</v>
      </c>
      <c r="B25" s="21" t="s">
        <v>37</v>
      </c>
      <c r="C25" s="21"/>
      <c r="D25" s="21"/>
      <c r="E25" s="21"/>
    </row>
    <row r="26" spans="1:15" x14ac:dyDescent="0.25">
      <c r="A26" s="8" t="s">
        <v>11</v>
      </c>
      <c r="B26" s="21" t="s">
        <v>36</v>
      </c>
      <c r="C26" s="21"/>
      <c r="D26" s="21"/>
      <c r="E26" s="21"/>
    </row>
    <row r="27" spans="1:15" x14ac:dyDescent="0.25">
      <c r="B27" s="15"/>
      <c r="C27" s="15"/>
      <c r="D27" s="15"/>
      <c r="E27" s="15"/>
    </row>
    <row r="28" spans="1:15" x14ac:dyDescent="0.25">
      <c r="A28" s="8" t="s">
        <v>20</v>
      </c>
      <c r="B28" s="16">
        <v>46107</v>
      </c>
      <c r="C28" s="15"/>
      <c r="D28" s="15"/>
      <c r="E28" s="15"/>
    </row>
  </sheetData>
  <mergeCells count="22">
    <mergeCell ref="P10:P11"/>
    <mergeCell ref="A1:O3"/>
    <mergeCell ref="L10:L11"/>
    <mergeCell ref="M10:M11"/>
    <mergeCell ref="N10:N11"/>
    <mergeCell ref="O10:O11"/>
    <mergeCell ref="A10:A11"/>
    <mergeCell ref="B10:C10"/>
    <mergeCell ref="E10:E11"/>
    <mergeCell ref="G10:G11"/>
    <mergeCell ref="K10:K11"/>
    <mergeCell ref="I10:I11"/>
    <mergeCell ref="A4:O4"/>
    <mergeCell ref="A5:O5"/>
    <mergeCell ref="A6:O6"/>
    <mergeCell ref="A21:G21"/>
    <mergeCell ref="B26:E26"/>
    <mergeCell ref="B25:E25"/>
    <mergeCell ref="B24:E24"/>
    <mergeCell ref="H21:O21"/>
    <mergeCell ref="A7:O7"/>
    <mergeCell ref="A8:O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2026-03-26T07:10:37Z</dcterms:modified>
</cp:coreProperties>
</file>