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щая по отделу\березка\2026\ВЕТ Услуги 06,26 133851\"/>
    </mc:Choice>
  </mc:AlternateContent>
  <bookViews>
    <workbookView xWindow="0" yWindow="0" windowWidth="19485" windowHeight="8025"/>
  </bookViews>
  <sheets>
    <sheet name="мука и сельдь" sheetId="2" r:id="rId1"/>
  </sheets>
  <calcPr calcId="162913"/>
</workbook>
</file>

<file path=xl/calcChain.xml><?xml version="1.0" encoding="utf-8"?>
<calcChain xmlns="http://schemas.openxmlformats.org/spreadsheetml/2006/main">
  <c r="H13" i="2" l="1"/>
  <c r="G13" i="2"/>
  <c r="F13" i="2"/>
  <c r="K5" i="2"/>
  <c r="K10" i="2"/>
  <c r="K7" i="2"/>
  <c r="L7" i="2" s="1"/>
  <c r="K6" i="2"/>
  <c r="L6" i="2" s="1"/>
  <c r="K9" i="2"/>
  <c r="L9" i="2" s="1"/>
  <c r="K11" i="2"/>
  <c r="K12" i="2"/>
  <c r="J6" i="2"/>
  <c r="M6" i="2" s="1"/>
  <c r="J5" i="2"/>
  <c r="M5" i="2" s="1"/>
  <c r="K8" i="2"/>
  <c r="J11" i="2"/>
  <c r="L11" i="2" s="1"/>
  <c r="J10" i="2"/>
  <c r="M10" i="2" s="1"/>
  <c r="J9" i="2"/>
  <c r="M9" i="2" s="1"/>
  <c r="J7" i="2"/>
  <c r="M7" i="2" s="1"/>
  <c r="J8" i="2"/>
  <c r="M11" i="2" l="1"/>
  <c r="L10" i="2"/>
  <c r="M8" i="2"/>
  <c r="M13" i="2" s="1"/>
  <c r="J12" i="2"/>
  <c r="M12" i="2" s="1"/>
  <c r="L12" i="2" l="1"/>
  <c r="L5" i="2"/>
  <c r="L8" i="2"/>
  <c r="K13" i="2" l="1"/>
  <c r="J13" i="2"/>
  <c r="L13" i="2" l="1"/>
</calcChain>
</file>

<file path=xl/sharedStrings.xml><?xml version="1.0" encoding="utf-8"?>
<sst xmlns="http://schemas.openxmlformats.org/spreadsheetml/2006/main" count="46" uniqueCount="33">
  <si>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</si>
  <si>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</si>
  <si>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</si>
  <si>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</si>
  <si>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</si>
  <si>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</si>
  <si>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</si>
  <si>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</si>
  <si>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</si>
  <si>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</si>
  <si>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</si>
  <si>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</si>
  <si>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</si>
  <si>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-</t>
  </si>
  <si>
    <t>условная единица</t>
  </si>
  <si>
    <t xml:space="preserve">Расчет и 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</si>
  <si>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 xml:space="preserve">методические рекомендации  </t>
  </si>
  <si>
    <t xml:space="preserve">условная единица  </t>
  </si>
  <si>
    <t>заместитель руководителя контрактной службы                                          А.С. Богрова</t>
  </si>
  <si>
    <t>Итого</t>
  </si>
  <si>
    <t>прием ветеринарного специалиста</t>
  </si>
  <si>
    <t>Рентгенография грудной/брюшной полости</t>
  </si>
  <si>
    <t xml:space="preserve">Ультразвуковое исследование органов грудной/брюшной полости </t>
  </si>
  <si>
    <t xml:space="preserve">Электрокардиограмма </t>
  </si>
  <si>
    <t xml:space="preserve">Биохимический анализ крови </t>
  </si>
  <si>
    <t xml:space="preserve">Рентгенография на выявление дисплазии локтевых суставов, тазобедренных суставов с заключением врача рентгенолога, с записью на СD  диск </t>
  </si>
  <si>
    <t xml:space="preserve">Экстренная  хирургия  </t>
  </si>
  <si>
    <t>Послеоперационное содержание в стационаре</t>
  </si>
  <si>
    <t xml:space="preserve">В связи с тем, что закупка проводится у единственного исполнителя в соответствии с п.4, ч.1 ст 93 ФЗ № 44-ФЗ, через агрегатр торговли "Березка", закупочная сессия проводится по наименьшей цене Поставщика № 1 (ИНН 7203088155), исходя из вышеизложенного </t>
  </si>
  <si>
    <t>сумма НМЦК составляет 133 851 (сто тридцать три тысячи восемсот пятьдесят один ) рубль 00 копеек.</t>
  </si>
  <si>
    <r>
      <t xml:space="preserve">Запрос от 11.06.2026 №10708  Поставщик №1вх. № </t>
    </r>
    <r>
      <rPr>
        <b/>
        <sz val="10"/>
        <color rgb="FFFF0000"/>
        <rFont val="Times New Roman"/>
        <family val="1"/>
        <charset val="204"/>
      </rPr>
      <t>1455</t>
    </r>
    <r>
      <rPr>
        <b/>
        <sz val="10"/>
        <color indexed="8"/>
        <rFont val="Times New Roman"/>
        <family val="1"/>
        <charset val="204"/>
      </rPr>
      <t xml:space="preserve">        от 19.06.2026</t>
    </r>
  </si>
  <si>
    <r>
      <t xml:space="preserve">Запрос от 04.06.2026 № 10178    Поставщик №1 вх. </t>
    </r>
    <r>
      <rPr>
        <b/>
        <sz val="10"/>
        <color rgb="FFFF0000"/>
        <rFont val="Times New Roman"/>
        <family val="1"/>
        <charset val="204"/>
      </rPr>
      <t xml:space="preserve">№ 1456  </t>
    </r>
    <r>
      <rPr>
        <b/>
        <sz val="10"/>
        <color indexed="8"/>
        <rFont val="Times New Roman"/>
        <family val="1"/>
        <charset val="204"/>
      </rPr>
      <t xml:space="preserve">     от 19.06.2026</t>
    </r>
  </si>
  <si>
    <r>
      <t xml:space="preserve">Запрос от 04.06.2026 № 10179     Поставщик №3 вх. </t>
    </r>
    <r>
      <rPr>
        <b/>
        <sz val="10"/>
        <color rgb="FFFF0000"/>
        <rFont val="Times New Roman"/>
        <family val="1"/>
        <charset val="204"/>
      </rPr>
      <t xml:space="preserve">№ 454 </t>
    </r>
    <r>
      <rPr>
        <b/>
        <sz val="10"/>
        <color indexed="8"/>
        <rFont val="Times New Roman"/>
        <family val="1"/>
        <charset val="204"/>
      </rPr>
      <t xml:space="preserve">   от 19.06.2026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</si>
</sst>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right" vertical="top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65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/>
    <xf numFmtId="2" fontId="1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textRotation="90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3</xdr:row>
      <xdr:rowOff>952500</xdr:rowOff>
    </xdr:from>
    <xdr:to>
      <xdr:col>12</xdr:col>
      <xdr:colOff>0</xdr:colOff>
      <xdr:row>3</xdr:row>
      <xdr:rowOff>1303020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2560" y="2314575"/>
          <a:ext cx="99631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922020</xdr:rowOff>
    </xdr:from>
    <xdr:to>
      <xdr:col>10</xdr:col>
      <xdr:colOff>1051560</xdr:colOff>
      <xdr:row>3</xdr:row>
      <xdr:rowOff>1363980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7660" y="2284095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22860</xdr:colOff>
      <xdr:row>3</xdr:row>
      <xdr:rowOff>1600200</xdr:rowOff>
    </xdr:from>
    <xdr:to>
      <xdr:col>12</xdr:col>
      <xdr:colOff>1546860</xdr:colOff>
      <xdr:row>3</xdr:row>
      <xdr:rowOff>1965960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71735" y="2962275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274320</xdr:colOff>
      <xdr:row>3</xdr:row>
      <xdr:rowOff>1402080</xdr:rowOff>
    </xdr:from>
    <xdr:to>
      <xdr:col>12</xdr:col>
      <xdr:colOff>434340</xdr:colOff>
      <xdr:row>3</xdr:row>
      <xdr:rowOff>1630680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23195" y="276415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9"/>
  <sheetViews>
    <sheetView tabSelected="1" view="pageLayout" topLeftCell="A7" zoomScale="120" zoomScaleNormal="100" zoomScalePageLayoutView="120" workbookViewId="0">
      <selection activeCell="H13" sqref="H13"/>
    </sheetView>
  </sheetViews>
  <sheetFormatPr defaultColWidth="9.140625" defaultRowHeight="12.75" x14ac:dyDescent="0.2"/>
  <cols>
    <col min="1" max="1" width="3.140625" style="1" customWidth="1"/>
    <col min="2" max="2" width="27" style="1" customWidth="1"/>
    <col min="3" max="3" width="22.5703125" style="1" customWidth="1"/>
    <col min="4" max="4" width="8.140625" style="1" customWidth="1"/>
    <col min="5" max="5" width="8.85546875" style="1" customWidth="1"/>
    <col min="6" max="6" width="10.28515625" style="1" customWidth="1"/>
    <col min="7" max="7" width="10" style="1" customWidth="1"/>
    <col min="8" max="8" width="9" style="1" customWidth="1"/>
    <col min="9" max="9" width="5.5703125" style="1" customWidth="1"/>
    <col min="10" max="10" width="15.5703125" style="1" customWidth="1"/>
    <col min="11" max="11" width="15.42578125" style="1" customWidth="1"/>
    <col min="12" max="12" width="14.28515625" style="1" customWidth="1"/>
    <col min="13" max="13" width="22.7109375" style="1" customWidth="1"/>
    <col min="14" max="16384" width="9.140625" style="1"/>
  </cols>
  <sheetData>
    <row r="1" spans="1:13" ht="29.45" customHeight="1" x14ac:dyDescent="0.2">
      <c r="M1" s="2"/>
    </row>
    <row r="2" spans="1:13" ht="39" customHeight="1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39" customHeight="1" x14ac:dyDescent="0.2">
      <c r="A3" s="30" t="s">
        <v>0</v>
      </c>
      <c r="B3" s="30" t="s">
        <v>1</v>
      </c>
      <c r="C3" s="31" t="s">
        <v>2</v>
      </c>
      <c r="D3" s="31" t="s">
        <v>3</v>
      </c>
      <c r="E3" s="31" t="s">
        <v>4</v>
      </c>
      <c r="F3" s="33" t="s">
        <v>5</v>
      </c>
      <c r="G3" s="34"/>
      <c r="H3" s="34"/>
      <c r="I3" s="35"/>
      <c r="J3" s="36" t="s">
        <v>6</v>
      </c>
      <c r="K3" s="36"/>
      <c r="L3" s="36"/>
      <c r="M3" s="3" t="s">
        <v>7</v>
      </c>
    </row>
    <row r="4" spans="1:13" ht="159" customHeight="1" x14ac:dyDescent="0.2">
      <c r="A4" s="31"/>
      <c r="B4" s="31"/>
      <c r="C4" s="32"/>
      <c r="D4" s="32"/>
      <c r="E4" s="32"/>
      <c r="F4" s="27" t="s">
        <v>31</v>
      </c>
      <c r="G4" s="27" t="s">
        <v>30</v>
      </c>
      <c r="H4" s="27" t="s">
        <v>32</v>
      </c>
      <c r="I4" s="4" t="s">
        <v>8</v>
      </c>
      <c r="J4" s="3" t="s">
        <v>9</v>
      </c>
      <c r="K4" s="3" t="s">
        <v>10</v>
      </c>
      <c r="L4" s="5" t="s">
        <v>11</v>
      </c>
      <c r="M4" s="6" t="s">
        <v>12</v>
      </c>
    </row>
    <row r="5" spans="1:13" s="12" customFormat="1" ht="44.25" customHeight="1" x14ac:dyDescent="0.25">
      <c r="A5" s="21">
        <v>1</v>
      </c>
      <c r="B5" s="19" t="s">
        <v>20</v>
      </c>
      <c r="C5" s="18" t="s">
        <v>16</v>
      </c>
      <c r="D5" s="17" t="s">
        <v>14</v>
      </c>
      <c r="E5" s="16">
        <v>4</v>
      </c>
      <c r="F5" s="8">
        <v>1500</v>
      </c>
      <c r="G5" s="8">
        <v>1550</v>
      </c>
      <c r="H5" s="8">
        <v>1600</v>
      </c>
      <c r="I5" s="8" t="s">
        <v>13</v>
      </c>
      <c r="J5" s="8">
        <f>AVERAGE(F5:H5:G5)</f>
        <v>1550</v>
      </c>
      <c r="K5" s="22">
        <f t="shared" ref="K5:K12" si="0">STDEV(F5:H5)</f>
        <v>50</v>
      </c>
      <c r="L5" s="22">
        <f t="shared" ref="L5:L13" si="1">K5/J5*100</f>
        <v>3.225806451612903</v>
      </c>
      <c r="M5" s="11">
        <f t="shared" ref="M5:M12" si="2">J5*E5</f>
        <v>6200</v>
      </c>
    </row>
    <row r="6" spans="1:13" s="12" customFormat="1" ht="30" customHeight="1" thickBot="1" x14ac:dyDescent="0.3">
      <c r="A6" s="20">
        <v>2</v>
      </c>
      <c r="B6" s="19" t="s">
        <v>21</v>
      </c>
      <c r="C6" s="18" t="s">
        <v>16</v>
      </c>
      <c r="D6" s="18" t="s">
        <v>17</v>
      </c>
      <c r="E6" s="16">
        <v>3</v>
      </c>
      <c r="F6" s="8">
        <v>3000</v>
      </c>
      <c r="G6" s="8">
        <v>3000</v>
      </c>
      <c r="H6" s="8">
        <v>3100</v>
      </c>
      <c r="I6" s="8"/>
      <c r="J6" s="9">
        <f>AVERAGE(F6:H6:G6)</f>
        <v>3033.3333333333335</v>
      </c>
      <c r="K6" s="10">
        <f t="shared" si="0"/>
        <v>57.735026918962575</v>
      </c>
      <c r="L6" s="10">
        <f t="shared" si="1"/>
        <v>1.903352535789975</v>
      </c>
      <c r="M6" s="11">
        <f t="shared" si="2"/>
        <v>9100</v>
      </c>
    </row>
    <row r="7" spans="1:13" s="12" customFormat="1" ht="30" customHeight="1" thickBot="1" x14ac:dyDescent="0.3">
      <c r="A7" s="7">
        <v>3</v>
      </c>
      <c r="B7" s="19" t="s">
        <v>22</v>
      </c>
      <c r="C7" s="18" t="s">
        <v>16</v>
      </c>
      <c r="D7" s="18" t="s">
        <v>17</v>
      </c>
      <c r="E7" s="16">
        <v>4</v>
      </c>
      <c r="F7" s="8">
        <v>2000</v>
      </c>
      <c r="G7" s="8">
        <v>2000</v>
      </c>
      <c r="H7" s="8">
        <v>2000</v>
      </c>
      <c r="I7" s="8"/>
      <c r="J7" s="9">
        <f t="shared" ref="J7:J12" si="3">AVERAGE(F7:H7)</f>
        <v>2000</v>
      </c>
      <c r="K7" s="26">
        <f t="shared" si="0"/>
        <v>0</v>
      </c>
      <c r="L7" s="26">
        <f t="shared" si="1"/>
        <v>0</v>
      </c>
      <c r="M7" s="11">
        <f t="shared" si="2"/>
        <v>8000</v>
      </c>
    </row>
    <row r="8" spans="1:13" s="12" customFormat="1" ht="24" customHeight="1" thickBot="1" x14ac:dyDescent="0.3">
      <c r="A8" s="7">
        <v>4</v>
      </c>
      <c r="B8" s="19" t="s">
        <v>23</v>
      </c>
      <c r="C8" s="18" t="s">
        <v>16</v>
      </c>
      <c r="D8" s="18" t="s">
        <v>14</v>
      </c>
      <c r="E8" s="16">
        <v>2</v>
      </c>
      <c r="F8" s="8">
        <v>1000</v>
      </c>
      <c r="G8" s="8">
        <v>1000</v>
      </c>
      <c r="H8" s="8">
        <v>1000</v>
      </c>
      <c r="I8" s="8"/>
      <c r="J8" s="8">
        <f t="shared" si="3"/>
        <v>1000</v>
      </c>
      <c r="K8" s="26">
        <f t="shared" si="0"/>
        <v>0</v>
      </c>
      <c r="L8" s="26">
        <f t="shared" si="1"/>
        <v>0</v>
      </c>
      <c r="M8" s="11">
        <f t="shared" si="2"/>
        <v>2000</v>
      </c>
    </row>
    <row r="9" spans="1:13" s="12" customFormat="1" ht="25.5" customHeight="1" thickBot="1" x14ac:dyDescent="0.3">
      <c r="A9" s="7">
        <v>5</v>
      </c>
      <c r="B9" s="12" t="s">
        <v>24</v>
      </c>
      <c r="C9" s="18" t="s">
        <v>16</v>
      </c>
      <c r="D9" s="18" t="s">
        <v>17</v>
      </c>
      <c r="E9" s="16">
        <v>6</v>
      </c>
      <c r="F9" s="8">
        <v>2900</v>
      </c>
      <c r="G9" s="8">
        <v>2900</v>
      </c>
      <c r="H9" s="8">
        <v>2900</v>
      </c>
      <c r="I9" s="8"/>
      <c r="J9" s="8">
        <f t="shared" si="3"/>
        <v>2900</v>
      </c>
      <c r="K9" s="26">
        <f t="shared" si="0"/>
        <v>0</v>
      </c>
      <c r="L9" s="26">
        <f t="shared" si="1"/>
        <v>0</v>
      </c>
      <c r="M9" s="11">
        <f t="shared" si="2"/>
        <v>17400</v>
      </c>
    </row>
    <row r="10" spans="1:13" ht="26.25" customHeight="1" thickBot="1" x14ac:dyDescent="0.25">
      <c r="A10" s="7">
        <v>7</v>
      </c>
      <c r="B10" s="19" t="s">
        <v>25</v>
      </c>
      <c r="C10" s="18" t="s">
        <v>16</v>
      </c>
      <c r="D10" s="18" t="s">
        <v>17</v>
      </c>
      <c r="E10" s="16">
        <v>1</v>
      </c>
      <c r="F10" s="8">
        <v>10451</v>
      </c>
      <c r="G10" s="8">
        <v>11000</v>
      </c>
      <c r="H10" s="8">
        <v>10500</v>
      </c>
      <c r="I10" s="8"/>
      <c r="J10" s="8">
        <f t="shared" si="3"/>
        <v>10650.333333333334</v>
      </c>
      <c r="K10" s="22">
        <f t="shared" si="0"/>
        <v>303.80969920878653</v>
      </c>
      <c r="L10" s="22">
        <f t="shared" si="1"/>
        <v>2.8525839492546701</v>
      </c>
      <c r="M10" s="11">
        <f t="shared" si="2"/>
        <v>10650.333333333334</v>
      </c>
    </row>
    <row r="11" spans="1:13" ht="30" customHeight="1" x14ac:dyDescent="0.2">
      <c r="A11" s="1">
        <v>8</v>
      </c>
      <c r="B11" s="19" t="s">
        <v>26</v>
      </c>
      <c r="C11" s="18" t="s">
        <v>16</v>
      </c>
      <c r="D11" s="18" t="s">
        <v>17</v>
      </c>
      <c r="E11" s="16">
        <v>2</v>
      </c>
      <c r="F11" s="8">
        <v>30000</v>
      </c>
      <c r="G11" s="8">
        <v>31000</v>
      </c>
      <c r="H11" s="8">
        <v>30000</v>
      </c>
      <c r="I11" s="8"/>
      <c r="J11" s="8">
        <f t="shared" si="3"/>
        <v>30333.333333333332</v>
      </c>
      <c r="K11" s="22">
        <f t="shared" si="0"/>
        <v>577.35026918962581</v>
      </c>
      <c r="L11" s="22">
        <f t="shared" si="1"/>
        <v>1.9033525357899754</v>
      </c>
      <c r="M11" s="11">
        <f t="shared" si="2"/>
        <v>60666.666666666664</v>
      </c>
    </row>
    <row r="12" spans="1:13" ht="30.75" customHeight="1" x14ac:dyDescent="0.2">
      <c r="A12" s="1">
        <v>9</v>
      </c>
      <c r="B12" s="6" t="s">
        <v>27</v>
      </c>
      <c r="C12" s="18" t="s">
        <v>16</v>
      </c>
      <c r="D12" s="18" t="s">
        <v>17</v>
      </c>
      <c r="E12" s="16">
        <v>2</v>
      </c>
      <c r="F12" s="8">
        <v>10500</v>
      </c>
      <c r="G12" s="8">
        <v>11500</v>
      </c>
      <c r="H12" s="8">
        <v>10500</v>
      </c>
      <c r="I12" s="8"/>
      <c r="J12" s="8">
        <f t="shared" si="3"/>
        <v>10833.333333333334</v>
      </c>
      <c r="K12" s="22">
        <f t="shared" si="0"/>
        <v>577.35026918962569</v>
      </c>
      <c r="L12" s="22">
        <f t="shared" si="1"/>
        <v>5.3293871002119291</v>
      </c>
      <c r="M12" s="11">
        <f t="shared" si="2"/>
        <v>21666.666666666668</v>
      </c>
    </row>
    <row r="13" spans="1:13" ht="35.25" customHeight="1" x14ac:dyDescent="0.2">
      <c r="A13" s="24"/>
      <c r="D13" s="1" t="s">
        <v>19</v>
      </c>
      <c r="F13" s="13">
        <f>SUM(E5*F5+E6*F6+E7*F7+E8*F8+E9*F9+E10*F10+E11*F11+E12*F12)</f>
        <v>133851</v>
      </c>
      <c r="G13" s="13">
        <f>SUM(E5*G5+E6*G6+E7*G7+E8*G8+E9*G9+E10*G10+E11*G11+E12*G12)</f>
        <v>138600</v>
      </c>
      <c r="H13" s="13">
        <f>SUM(E5*H5+E6*H6+E7*H7+E8*H8+E9*H9+E10*H10+E11*H11+E12*H12)</f>
        <v>134600</v>
      </c>
      <c r="J13" s="13">
        <f>SUM(J5:J12)</f>
        <v>62300.333333333336</v>
      </c>
      <c r="K13" s="25">
        <f>SUM(K5:K12)</f>
        <v>1566.2452645070007</v>
      </c>
      <c r="L13" s="1">
        <f t="shared" si="1"/>
        <v>2.5140238915366968</v>
      </c>
      <c r="M13" s="13">
        <f>SUM(M5:M12)</f>
        <v>135683.66666666666</v>
      </c>
    </row>
    <row r="14" spans="1:13" x14ac:dyDescent="0.2">
      <c r="A14" s="23"/>
      <c r="M14" s="13"/>
    </row>
    <row r="15" spans="1:13" x14ac:dyDescent="0.2">
      <c r="A15" s="1" t="s">
        <v>28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">
      <c r="A16" s="1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2:10" x14ac:dyDescent="0.2">
      <c r="B17" s="14"/>
    </row>
    <row r="18" spans="2:10" x14ac:dyDescent="0.2">
      <c r="B18" s="14"/>
    </row>
    <row r="19" spans="2:10" x14ac:dyDescent="0.2">
      <c r="B19" s="28" t="s">
        <v>18</v>
      </c>
      <c r="C19" s="28"/>
      <c r="D19" s="28"/>
      <c r="E19" s="28"/>
      <c r="F19" s="28"/>
      <c r="G19" s="28"/>
      <c r="H19" s="28"/>
      <c r="I19" s="28"/>
      <c r="J19" s="28"/>
    </row>
  </sheetData>
  <mergeCells count="9">
    <mergeCell ref="B19:J19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мука и сельдь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</dc:creator>
  <cp:lastModifiedBy>Марина МИ. Гаврилова</cp:lastModifiedBy>
  <cp:lastPrinted>2026-03-20T10:44:40Z</cp:lastPrinted>
  <dcterms:created xsi:type="dcterms:W3CDTF">2021-08-09T10:21:58Z</dcterms:created>
  <dcterms:modified xsi:type="dcterms:W3CDTF">2026-06-22T03:54:39Z</dcterms:modified>
</cp:coreProperties>
</file>