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kresova_ta\Desktop\Березки ГТО\2026\+5 псо ГТО 2026 Азов, Батайск, Кагальник, Багаевская (1)\ГТО 2026 Азов, Батайск, Кагальник, Багаевская\"/>
    </mc:Choice>
  </mc:AlternateContent>
  <bookViews>
    <workbookView xWindow="0" yWindow="0" windowWidth="19035" windowHeight="7695"/>
  </bookViews>
  <sheets>
    <sheet name="Исправлен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I11" i="2" l="1"/>
  <c r="O9" i="2"/>
  <c r="N9" i="2"/>
  <c r="M9" i="2"/>
  <c r="L9" i="2"/>
  <c r="K9" i="2"/>
  <c r="J9" i="2"/>
  <c r="I9" i="2"/>
  <c r="O8" i="2"/>
  <c r="N8" i="2"/>
  <c r="M8" i="2"/>
  <c r="L8" i="2"/>
  <c r="K8" i="2"/>
  <c r="J8" i="2"/>
  <c r="I8" i="2"/>
  <c r="O7" i="2"/>
  <c r="N7" i="2"/>
  <c r="M7" i="2"/>
  <c r="L7" i="2"/>
  <c r="K7" i="2"/>
  <c r="J7" i="2"/>
  <c r="I7" i="2"/>
  <c r="O6" i="2"/>
  <c r="N6" i="2"/>
  <c r="M6" i="2"/>
  <c r="L6" i="2"/>
  <c r="K6" i="2"/>
  <c r="J6" i="2"/>
  <c r="I6" i="2"/>
</calcChain>
</file>

<file path=xl/sharedStrings.xml><?xml version="1.0" encoding="utf-8"?>
<sst xmlns="http://schemas.openxmlformats.org/spreadsheetml/2006/main" count="33" uniqueCount="30">
  <si>
    <t>Обоснование начальной (максимальной) цены на оказание услуги по техническому осмотру автотранспортных средств 5 ПСО ФПС ГПС Главного управления МЧС России по Ростовской области</t>
  </si>
  <si>
    <t>№ п/п</t>
  </si>
  <si>
    <t>Наименовние</t>
  </si>
  <si>
    <t>Ед. изм.</t>
  </si>
  <si>
    <t>Кол-во</t>
  </si>
  <si>
    <t>Сбор ценовой информации (руб./ед.изм.)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</si>
  <si>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</si>
  <si>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</si>
  <si>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Кол-во предло-жений</t>
  </si>
  <si>
    <t>Ценовое предложение 2 
исх. №13-1 от 14.04.2026</t>
  </si>
  <si>
    <r>
      <rPr>
        <b/>
        <sz val="11"/>
        <color indexed="8"/>
        <rFont val="Times New Roman"/>
        <charset val="204"/>
      </rPr>
      <t>Средняя арифметическая цена за единицу     &lt;</t>
    </r>
    <r>
      <rPr>
        <b/>
        <i/>
        <sz val="11"/>
        <color indexed="8"/>
        <rFont val="Times New Roman"/>
        <charset val="204"/>
      </rPr>
      <t>ц</t>
    </r>
    <r>
      <rPr>
        <b/>
        <sz val="11"/>
        <color indexed="8"/>
        <rFont val="Times New Roman"/>
        <charset val="204"/>
      </rPr>
      <t xml:space="preserve">&gt; </t>
    </r>
  </si>
  <si>
    <t>Среднее квадратичное отклонение</t>
  </si>
  <si>
    <r>
      <rPr>
        <b/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</si>
  <si>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charset val="204"/>
      </rPr>
      <t>Расчет Н(М)ЦК по формуле</t>
    </r>
    <r>
      <rPr>
        <sz val="11"/>
        <color indexed="8"/>
        <rFont val="Times New Roman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</si>
  <si>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</si>
  <si>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</si>
  <si>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</si>
  <si>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М1 - автомобили легковые - транспортные средства, используемые для перевозки пассажиров и имеющие, помимо места водителя, не более восьми мест для сидения</t>
  </si>
  <si>
    <t>шт.</t>
  </si>
  <si>
    <t>N1 - Транспортные средства, предназначенные для перевозки грузов, имеющие технически допустимую максимальную массу не более 3,5 т.</t>
  </si>
  <si>
    <t>N2 - Транспортные средства, предназначенные для перевозки грузов, имеющие технически допустимую максимальную массу свыше 3,5 т, но не более 12 т.</t>
  </si>
  <si>
    <t>N3 - Транспортные средства, предназначенные для перевозки грузов, имеющие технически допустимую максимальную массу более 12 т.</t>
  </si>
  <si>
    <t>ИТОГО:</t>
  </si>
  <si>
    <t>В результате проведенного расчета Н(М)ЦК составила:</t>
  </si>
  <si>
    <t>рублей</t>
  </si>
  <si>
    <r>
      <rPr>
        <b/>
        <sz val="10"/>
        <color indexed="8"/>
        <rFont val="Times New Roman"/>
        <charset val="204"/>
      </rPr>
      <t>*</t>
    </r>
    <r>
      <rPr>
        <sz val="10"/>
        <color indexed="8"/>
        <rFont val="Times New Roman"/>
        <charset val="204"/>
      </rPr>
      <t xml:space="preserve"> При определении Н(М)ЦК, ЦКЕП контракта Заказчиком применяется Приказ Минэкономразвития России от 02.10.2013 N 567.</t>
    </r>
  </si>
  <si>
    <t xml:space="preserve">Заместитель начальника 5 ПСО ФПС ГПС Главного
управления МЧС России по Ростовской области
</t>
  </si>
  <si>
    <t xml:space="preserve">                                             А.Е. Каленкин</t>
  </si>
  <si>
    <t>Ценовое предложение 1 
исх. №ПТО-025/04/2026            от  14.04.2026</t>
  </si>
  <si>
    <t xml:space="preserve">Ценовое предложение 3 
исх. №ПТО-13/04/2026  от 13.04.2026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</si>
</sst>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р_._-;\-* #\ ##0.00_р_._-;_-* &quot;-&quot;??_р_._-;_-@_-"/>
    <numFmt numFmtId="165" formatCode="#\ ##0.00"/>
    <numFmt numFmtId="166" formatCode="_-* #\ ##0.00&quot;р.&quot;_-;\-* #\ ##0.00&quot;р.&quot;_-;_-* &quot;-&quot;??&quot;р.&quot;_-;_-@_-"/>
  </numFmts>
  <fonts count="26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6"/>
      <color theme="1"/>
      <name val="Times New Roman"/>
      <charset val="204"/>
    </font>
    <font>
      <sz val="10"/>
      <color theme="1"/>
      <name val="Times New Roman"/>
      <charset val="204"/>
    </font>
    <font>
      <sz val="14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1"/>
      <color indexed="8"/>
      <name val="Times New Roman"/>
      <charset val="204"/>
    </font>
    <font>
      <b/>
      <sz val="10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1" fillId="0" borderId="0"/>
    <xf numFmtId="0" fontId="22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/>
    <xf numFmtId="0" fontId="0" fillId="0" borderId="0" xfId="0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15" fillId="0" borderId="0" xfId="0" applyFont="1" applyFill="1"/>
    <xf numFmtId="0" fontId="15" fillId="0" borderId="0" xfId="0" applyFont="1" applyFill="1" applyAlignment="1">
      <alignment horizontal="left" vertical="center"/>
    </xf>
    <xf numFmtId="164" fontId="15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2" fillId="0" borderId="0" xfId="0" applyFont="1" applyAlignment="1">
      <alignment horizontal="left" vertical="center"/>
    </xf>
    <xf numFmtId="164" fontId="11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/>
    <xf numFmtId="164" fontId="17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2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vertical="center" wrapText="1"/>
    </xf>
    <xf numFmtId="2" fontId="11" fillId="0" borderId="4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/>
    </xf>
    <xf numFmtId="2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4" fontId="20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Alignment="1">
      <alignment vertical="center" wrapText="1"/>
    </xf>
    <xf numFmtId="2" fontId="15" fillId="0" borderId="0" xfId="0" applyNumberFormat="1" applyFont="1" applyFill="1"/>
    <xf numFmtId="164" fontId="15" fillId="0" borderId="0" xfId="0" applyNumberFormat="1" applyFont="1" applyFill="1"/>
    <xf numFmtId="2" fontId="16" fillId="0" borderId="0" xfId="0" applyNumberFormat="1" applyFont="1" applyFill="1"/>
    <xf numFmtId="164" fontId="16" fillId="0" borderId="0" xfId="0" applyNumberFormat="1" applyFont="1" applyFill="1"/>
    <xf numFmtId="0" fontId="2" fillId="0" borderId="0" xfId="0" applyFont="1" applyFill="1"/>
    <xf numFmtId="2" fontId="17" fillId="0" borderId="0" xfId="0" applyNumberFormat="1" applyFont="1" applyFill="1"/>
    <xf numFmtId="0" fontId="17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164" fontId="17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Финансовый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1900" y="2266950"/>
          <a:ext cx="838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63225" y="2238375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</xdr:row>
      <xdr:rowOff>1600200</xdr:rowOff>
    </xdr:from>
    <xdr:to>
      <xdr:col>11</xdr:col>
      <xdr:colOff>1495425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39625" y="2914650"/>
          <a:ext cx="1409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96800" y="271462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topLeftCell="A4" zoomScale="90" zoomScaleNormal="90" workbookViewId="0">
      <selection activeCell="A11" sqref="A11:H11"/>
    </sheetView>
  </sheetViews>
  <sheetFormatPr defaultColWidth="9" defaultRowHeight="15"/>
  <cols>
    <col min="1" max="1" width="5.85546875" style="5" customWidth="1"/>
    <col min="2" max="2" width="38.140625" style="6" customWidth="1"/>
    <col min="3" max="3" width="8.28515625" style="5" customWidth="1"/>
    <col min="4" max="4" width="7.7109375" style="5" customWidth="1"/>
    <col min="5" max="5" width="7.140625" style="5" customWidth="1"/>
    <col min="6" max="6" width="25.85546875" style="7" customWidth="1"/>
    <col min="7" max="8" width="23.7109375" style="7" customWidth="1"/>
    <col min="9" max="9" width="17.7109375" style="8" customWidth="1"/>
    <col min="10" max="10" width="12.5703125" style="8" customWidth="1"/>
    <col min="11" max="11" width="12.7109375" style="8" customWidth="1"/>
    <col min="12" max="12" width="21.28515625" style="5" customWidth="1"/>
    <col min="13" max="13" width="14.28515625" style="5" customWidth="1"/>
    <col min="14" max="14" width="13.7109375" style="5" customWidth="1"/>
    <col min="15" max="15" width="17.5703125" style="5" customWidth="1"/>
    <col min="16" max="17" width="9.140625" style="9"/>
  </cols>
  <sheetData>
    <row r="1" spans="1:17" s="1" customFormat="1" ht="18.75">
      <c r="A1" s="10"/>
      <c r="B1" s="11"/>
      <c r="C1" s="10"/>
      <c r="D1" s="10"/>
      <c r="E1" s="10"/>
      <c r="F1" s="12"/>
      <c r="G1" s="12"/>
      <c r="H1" s="12"/>
      <c r="I1" s="37"/>
      <c r="J1" s="37"/>
      <c r="K1" s="37"/>
      <c r="L1" s="10"/>
      <c r="M1" s="38"/>
      <c r="N1" s="39"/>
      <c r="O1" s="39"/>
      <c r="P1" s="36"/>
      <c r="Q1" s="36"/>
    </row>
    <row r="2" spans="1:17" s="1" customFormat="1" ht="54.75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6"/>
      <c r="Q2" s="36"/>
    </row>
    <row r="3" spans="1:17">
      <c r="A3" s="13"/>
      <c r="B3" s="14"/>
      <c r="C3" s="15"/>
      <c r="D3" s="15"/>
      <c r="E3" s="15"/>
      <c r="F3" s="16"/>
      <c r="G3" s="16"/>
      <c r="H3" s="16"/>
      <c r="I3" s="40"/>
      <c r="J3" s="40"/>
      <c r="K3" s="40"/>
      <c r="L3" s="15"/>
      <c r="M3" s="15"/>
      <c r="N3" s="15"/>
      <c r="O3" s="15"/>
    </row>
    <row r="4" spans="1:17">
      <c r="A4" s="67" t="s">
        <v>1</v>
      </c>
      <c r="B4" s="69" t="s">
        <v>2</v>
      </c>
      <c r="C4" s="67" t="s">
        <v>3</v>
      </c>
      <c r="D4" s="67" t="s">
        <v>4</v>
      </c>
      <c r="E4" s="65" t="s">
        <v>5</v>
      </c>
      <c r="F4" s="65"/>
      <c r="G4" s="65"/>
      <c r="H4" s="65"/>
      <c r="I4" s="66" t="s">
        <v>6</v>
      </c>
      <c r="J4" s="66"/>
      <c r="K4" s="66"/>
      <c r="L4" s="67" t="s">
        <v>7</v>
      </c>
      <c r="M4" s="67"/>
      <c r="N4" s="67"/>
      <c r="O4" s="67"/>
    </row>
    <row r="5" spans="1:17" ht="194.25">
      <c r="A5" s="67"/>
      <c r="B5" s="69"/>
      <c r="C5" s="67"/>
      <c r="D5" s="67"/>
      <c r="E5" s="17" t="s">
        <v>8</v>
      </c>
      <c r="F5" s="18" t="s">
        <v>28</v>
      </c>
      <c r="G5" s="18" t="s">
        <v>9</v>
      </c>
      <c r="H5" s="18" t="s">
        <v>29</v>
      </c>
      <c r="I5" s="41" t="s">
        <v>10</v>
      </c>
      <c r="J5" s="41" t="s">
        <v>11</v>
      </c>
      <c r="K5" s="41" t="s">
        <v>12</v>
      </c>
      <c r="L5" s="42" t="s">
        <v>13</v>
      </c>
      <c r="M5" s="43" t="s">
        <v>14</v>
      </c>
      <c r="N5" s="43" t="s">
        <v>15</v>
      </c>
      <c r="O5" s="43" t="s">
        <v>16</v>
      </c>
    </row>
    <row r="6" spans="1:17" ht="75">
      <c r="A6" s="17">
        <v>1</v>
      </c>
      <c r="B6" s="19" t="s">
        <v>17</v>
      </c>
      <c r="C6" s="17" t="s">
        <v>18</v>
      </c>
      <c r="D6" s="17">
        <v>9</v>
      </c>
      <c r="E6" s="17">
        <v>3</v>
      </c>
      <c r="F6" s="18">
        <v>2000</v>
      </c>
      <c r="G6" s="18">
        <v>1500</v>
      </c>
      <c r="H6" s="18">
        <v>1282</v>
      </c>
      <c r="I6" s="44">
        <f t="shared" ref="I6:I9" si="0">AVERAGE(F6:H6)</f>
        <v>1594</v>
      </c>
      <c r="J6" s="44">
        <f t="shared" ref="J6:J9" si="1">STDEV(F6:H6)</f>
        <v>368.11411274223099</v>
      </c>
      <c r="K6" s="44">
        <f t="shared" ref="K6:K9" si="2">ROUND(J6/I6*100,2)</f>
        <v>23.09</v>
      </c>
      <c r="L6" s="44">
        <f t="shared" ref="L6:L9" si="3">((D6/E6)*(SUM(F6:H6)))</f>
        <v>14346</v>
      </c>
      <c r="M6" s="44">
        <f t="shared" ref="M6:M9" si="4">L6/D6</f>
        <v>1594</v>
      </c>
      <c r="N6" s="44">
        <f t="shared" ref="N6:N9" si="5">ROUND(M6,2)</f>
        <v>1594</v>
      </c>
      <c r="O6" s="44">
        <f t="shared" ref="O6:O9" si="6">N6*D6</f>
        <v>14346</v>
      </c>
    </row>
    <row r="7" spans="1:17" ht="60">
      <c r="A7" s="17">
        <v>2</v>
      </c>
      <c r="B7" s="20" t="s">
        <v>19</v>
      </c>
      <c r="C7" s="17" t="s">
        <v>18</v>
      </c>
      <c r="D7" s="17">
        <v>2</v>
      </c>
      <c r="E7" s="17">
        <v>3</v>
      </c>
      <c r="F7" s="18">
        <v>2500</v>
      </c>
      <c r="G7" s="18">
        <v>2500</v>
      </c>
      <c r="H7" s="18">
        <v>1397</v>
      </c>
      <c r="I7" s="44">
        <f t="shared" si="0"/>
        <v>2132.3333333333298</v>
      </c>
      <c r="J7" s="44">
        <f t="shared" si="1"/>
        <v>636.81734691615702</v>
      </c>
      <c r="K7" s="44">
        <f t="shared" si="2"/>
        <v>29.86</v>
      </c>
      <c r="L7" s="44">
        <f t="shared" si="3"/>
        <v>4264.6666666666697</v>
      </c>
      <c r="M7" s="44">
        <f t="shared" si="4"/>
        <v>2132.3333333333298</v>
      </c>
      <c r="N7" s="44">
        <f t="shared" si="5"/>
        <v>2132.33</v>
      </c>
      <c r="O7" s="44">
        <f t="shared" si="6"/>
        <v>4264.66</v>
      </c>
    </row>
    <row r="8" spans="1:17" ht="75">
      <c r="A8" s="17">
        <v>3</v>
      </c>
      <c r="B8" s="21" t="s">
        <v>20</v>
      </c>
      <c r="C8" s="17" t="s">
        <v>18</v>
      </c>
      <c r="D8" s="17">
        <v>17</v>
      </c>
      <c r="E8" s="17">
        <v>3</v>
      </c>
      <c r="F8" s="18">
        <v>3000</v>
      </c>
      <c r="G8" s="18">
        <v>3000</v>
      </c>
      <c r="H8" s="18">
        <v>2511</v>
      </c>
      <c r="I8" s="44">
        <f t="shared" si="0"/>
        <v>2837</v>
      </c>
      <c r="J8" s="44">
        <f t="shared" si="1"/>
        <v>282.32428163372703</v>
      </c>
      <c r="K8" s="44">
        <f t="shared" si="2"/>
        <v>9.9499999999999993</v>
      </c>
      <c r="L8" s="44">
        <f t="shared" si="3"/>
        <v>48229</v>
      </c>
      <c r="M8" s="44">
        <f t="shared" si="4"/>
        <v>2837</v>
      </c>
      <c r="N8" s="44">
        <f t="shared" si="5"/>
        <v>2837</v>
      </c>
      <c r="O8" s="44">
        <f t="shared" si="6"/>
        <v>48229</v>
      </c>
    </row>
    <row r="9" spans="1:17" s="2" customFormat="1" ht="60">
      <c r="A9" s="17">
        <v>3</v>
      </c>
      <c r="B9" s="21" t="s">
        <v>21</v>
      </c>
      <c r="C9" s="17" t="s">
        <v>18</v>
      </c>
      <c r="D9" s="17">
        <v>16</v>
      </c>
      <c r="E9" s="17">
        <v>3</v>
      </c>
      <c r="F9" s="18">
        <v>3500</v>
      </c>
      <c r="G9" s="18">
        <v>3000</v>
      </c>
      <c r="H9" s="18">
        <v>2704</v>
      </c>
      <c r="I9" s="44">
        <f t="shared" si="0"/>
        <v>3068</v>
      </c>
      <c r="J9" s="44">
        <f t="shared" si="1"/>
        <v>402.33319524990702</v>
      </c>
      <c r="K9" s="44">
        <f t="shared" si="2"/>
        <v>13.11</v>
      </c>
      <c r="L9" s="44">
        <f t="shared" si="3"/>
        <v>49088</v>
      </c>
      <c r="M9" s="44">
        <f t="shared" si="4"/>
        <v>3068</v>
      </c>
      <c r="N9" s="44">
        <f t="shared" si="5"/>
        <v>3068</v>
      </c>
      <c r="O9" s="44">
        <f t="shared" si="6"/>
        <v>49088</v>
      </c>
      <c r="P9" s="45"/>
      <c r="Q9" s="45"/>
    </row>
    <row r="10" spans="1:17" s="2" customFormat="1">
      <c r="A10" s="22"/>
      <c r="B10" s="23"/>
      <c r="C10" s="24"/>
      <c r="D10" s="24"/>
      <c r="E10" s="24"/>
      <c r="F10" s="25"/>
      <c r="G10" s="25"/>
      <c r="H10" s="25"/>
      <c r="I10" s="46"/>
      <c r="J10" s="47"/>
      <c r="K10" s="47"/>
      <c r="L10" s="48" t="s">
        <v>22</v>
      </c>
      <c r="M10" s="49"/>
      <c r="N10" s="50"/>
      <c r="O10" s="18">
        <f>SUM(O6+O7+O8+O9)</f>
        <v>115927.66</v>
      </c>
      <c r="P10" s="45"/>
      <c r="Q10" s="45"/>
    </row>
    <row r="11" spans="1:17">
      <c r="A11" s="68" t="s">
        <v>23</v>
      </c>
      <c r="B11" s="68"/>
      <c r="C11" s="68"/>
      <c r="D11" s="68"/>
      <c r="E11" s="68"/>
      <c r="F11" s="68"/>
      <c r="G11" s="68"/>
      <c r="H11" s="68"/>
      <c r="I11" s="51">
        <f>O10</f>
        <v>115927.66</v>
      </c>
      <c r="J11" s="52" t="s">
        <v>24</v>
      </c>
      <c r="K11" s="53"/>
      <c r="L11" s="54"/>
      <c r="M11" s="55"/>
      <c r="N11" s="55"/>
      <c r="O11" s="55"/>
    </row>
    <row r="12" spans="1:17">
      <c r="A12" s="26" t="s">
        <v>25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56"/>
    </row>
    <row r="13" spans="1:17">
      <c r="A13" s="28"/>
      <c r="B13" s="29"/>
      <c r="C13" s="28"/>
      <c r="D13" s="28"/>
      <c r="E13" s="28"/>
      <c r="F13" s="30"/>
      <c r="G13" s="30"/>
      <c r="H13" s="30"/>
      <c r="I13" s="57"/>
      <c r="J13" s="57"/>
      <c r="K13" s="57"/>
      <c r="L13" s="28"/>
      <c r="M13" s="28"/>
      <c r="N13" s="28"/>
      <c r="O13" s="58"/>
    </row>
    <row r="14" spans="1:17" s="3" customFormat="1" ht="14.25" customHeight="1">
      <c r="A14" s="31"/>
      <c r="B14" s="32"/>
      <c r="C14" s="31"/>
      <c r="D14" s="31"/>
      <c r="E14" s="31"/>
      <c r="F14" s="33"/>
      <c r="G14" s="33"/>
      <c r="H14" s="33"/>
      <c r="I14" s="59"/>
      <c r="J14" s="59"/>
      <c r="K14" s="59"/>
      <c r="L14" s="31"/>
      <c r="M14" s="31"/>
      <c r="N14" s="31"/>
      <c r="O14" s="60"/>
      <c r="P14" s="61"/>
      <c r="Q14" s="61"/>
    </row>
    <row r="15" spans="1:17" s="4" customFormat="1" ht="48.75" customHeight="1">
      <c r="A15" s="70" t="s">
        <v>26</v>
      </c>
      <c r="B15" s="70"/>
      <c r="C15" s="70"/>
      <c r="D15" s="70"/>
      <c r="E15" s="70"/>
      <c r="F15" s="34"/>
      <c r="G15" s="35"/>
      <c r="H15" s="35"/>
      <c r="I15" s="62"/>
      <c r="J15" s="62"/>
      <c r="K15" s="63"/>
      <c r="L15" s="63"/>
      <c r="M15" s="71" t="s">
        <v>27</v>
      </c>
      <c r="N15" s="71"/>
      <c r="O15" s="71"/>
    </row>
    <row r="16" spans="1:17" ht="27" customHeight="1">
      <c r="A16" s="72"/>
      <c r="B16" s="73"/>
      <c r="C16" s="73"/>
      <c r="D16" s="73"/>
      <c r="E16" s="73"/>
      <c r="F16" s="73"/>
      <c r="G16" s="36"/>
      <c r="H16" s="36"/>
      <c r="I16" s="36"/>
      <c r="J16" s="36"/>
      <c r="K16" s="36"/>
      <c r="L16" s="36"/>
      <c r="M16" s="36"/>
      <c r="N16"/>
      <c r="O16"/>
      <c r="P16"/>
      <c r="Q16"/>
    </row>
    <row r="17" spans="1:17" ht="18.75">
      <c r="A17" s="73"/>
      <c r="B17" s="73"/>
      <c r="C17" s="73"/>
      <c r="D17" s="73"/>
      <c r="E17" s="73"/>
      <c r="F17" s="73"/>
      <c r="G17" s="36"/>
      <c r="H17" s="36"/>
      <c r="I17" s="36"/>
      <c r="J17" s="36"/>
      <c r="K17" s="36"/>
      <c r="L17" s="36"/>
      <c r="M17" s="74"/>
      <c r="N17" s="74"/>
      <c r="O17" s="74"/>
      <c r="P17"/>
      <c r="Q17"/>
    </row>
    <row r="18" spans="1:17">
      <c r="B18" s="5"/>
      <c r="D18" s="9"/>
      <c r="E18" s="9"/>
      <c r="F18"/>
      <c r="G18"/>
      <c r="H18"/>
      <c r="I18"/>
      <c r="J18"/>
      <c r="K18"/>
      <c r="L18"/>
      <c r="M18"/>
      <c r="N18"/>
      <c r="O18"/>
      <c r="P18"/>
      <c r="Q18"/>
    </row>
    <row r="19" spans="1:17">
      <c r="B19" s="5"/>
      <c r="D19" s="9"/>
      <c r="E19" s="9"/>
      <c r="F19"/>
      <c r="G19"/>
      <c r="H19"/>
      <c r="I19"/>
      <c r="J19"/>
      <c r="K19"/>
      <c r="L19"/>
      <c r="M19"/>
      <c r="N19"/>
      <c r="O19"/>
      <c r="P19"/>
      <c r="Q19"/>
    </row>
    <row r="20" spans="1:17">
      <c r="B20" s="5"/>
      <c r="D20" s="9"/>
      <c r="E20" s="9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5"/>
      <c r="D21" s="9"/>
      <c r="E21" s="9"/>
      <c r="F21"/>
      <c r="G21"/>
      <c r="H21"/>
      <c r="I21"/>
      <c r="J21"/>
      <c r="K21"/>
      <c r="L21"/>
      <c r="M21"/>
      <c r="N21"/>
      <c r="O21"/>
      <c r="P21"/>
      <c r="Q21"/>
    </row>
  </sheetData>
  <mergeCells count="14">
    <mergeCell ref="A15:E15"/>
    <mergeCell ref="M15:O15"/>
    <mergeCell ref="A16:F16"/>
    <mergeCell ref="A17:F17"/>
    <mergeCell ref="M17:O17"/>
    <mergeCell ref="A2:O2"/>
    <mergeCell ref="E4:H4"/>
    <mergeCell ref="I4:K4"/>
    <mergeCell ref="L4:O4"/>
    <mergeCell ref="A11:H11"/>
    <mergeCell ref="A4:A5"/>
    <mergeCell ref="B4:B5"/>
    <mergeCell ref="C4:C5"/>
    <mergeCell ref="D4:D5"/>
  </mergeCells>
  <pageMargins left="0.39370078740157499" right="0.196850393700787" top="0.39370078740157499" bottom="0.39370078740157499" header="0.31496062992126" footer="0.31496062992126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Исправлен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Старший инспектор отдела ТО  - Воскресова Т.А.</cp:lastModifiedBy>
  <cp:lastPrinted>2026-05-25T11:43:52Z</cp:lastPrinted>
  <dcterms:created xsi:type="dcterms:W3CDTF">2006-09-16T00:00:00Z</dcterms:created>
  <dcterms:modified xsi:type="dcterms:W3CDTF">2026-05-27T12:02:14Z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235022CF932D45CCBE051CDD28BC92DA_12</vt:lpwstr>
  </property>
  <property fmtid="{D5CDD505-2E9C-101B-9397-08002B2CF9AE}" pid="3" name="KSOProductBuildVer">
    <vt:lpwstr>1049-12.2.0.21931</vt:lpwstr>
  </property>
</Properties>
</file>