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ifullinaff\Desktop\Арифуллина Ф.Ф\2026\Филиал\Аппарат для очистки воды п.4\"/>
    </mc:Choice>
  </mc:AlternateContent>
  <bookViews>
    <workbookView xWindow="0" yWindow="0" windowWidth="28800" windowHeight="12300"/>
  </bookViews>
  <sheets>
    <sheet name="Лист1 (2)" sheetId="2" r:id="rId1"/>
  </sheets>
  <definedNames>
    <definedName name="_ftn1" localSheetId="0">'Лист1 (2)'!#REF!</definedName>
    <definedName name="_ftn10" localSheetId="0">'Лист1 (2)'!#REF!</definedName>
    <definedName name="_ftn11" localSheetId="0">'Лист1 (2)'!#REF!</definedName>
    <definedName name="_ftn2" localSheetId="0">'Лист1 (2)'!#REF!</definedName>
    <definedName name="_ftn3" localSheetId="0">'Лист1 (2)'!#REF!</definedName>
    <definedName name="_ftn4" localSheetId="0">'Лист1 (2)'!#REF!</definedName>
    <definedName name="_ftn5" localSheetId="0">'Лист1 (2)'!#REF!</definedName>
    <definedName name="_ftn6" localSheetId="0">'Лист1 (2)'!#REF!</definedName>
    <definedName name="_ftn7" localSheetId="0">'Лист1 (2)'!#REF!</definedName>
    <definedName name="_ftn8" localSheetId="0">'Лист1 (2)'!#REF!</definedName>
    <definedName name="_ftn9" localSheetId="0">'Лист1 (2)'!#REF!</definedName>
    <definedName name="_ftnref1" localSheetId="0">'Лист1 (2)'!$A$1</definedName>
    <definedName name="_ftnref10" localSheetId="0">'Лист1 (2)'!#REF!</definedName>
    <definedName name="_ftnref11" localSheetId="0">'Лист1 (2)'!#REF!</definedName>
    <definedName name="_ftnref2" localSheetId="0">'Лист1 (2)'!$A$4</definedName>
    <definedName name="_ftnref3" localSheetId="0">'Лист1 (2)'!$F$15</definedName>
    <definedName name="_ftnref4" localSheetId="0">'Лист1 (2)'!$O$15</definedName>
    <definedName name="_ftnref5" localSheetId="0">'Лист1 (2)'!$A$7</definedName>
    <definedName name="_ftnref6" localSheetId="0">'Лист1 (2)'!$G$16</definedName>
    <definedName name="_ftnref7" localSheetId="0">'Лист1 (2)'!$L$16</definedName>
    <definedName name="_ftnref8" localSheetId="0">'Лист1 (2)'!$M$16</definedName>
    <definedName name="_ftnref9" localSheetId="0">'Лист1 (2)'!$G$17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2" l="1"/>
  <c r="K20" i="2" l="1"/>
  <c r="M21" i="2" l="1"/>
  <c r="J20" i="2" l="1"/>
</calcChain>
</file>

<file path=xl/sharedStrings.xml><?xml version="1.0" encoding="utf-8"?>
<sst xmlns="http://schemas.openxmlformats.org/spreadsheetml/2006/main" count="40" uniqueCount="36">
  <si>
    <t>Информация о валюте, используемой для формирования цены контракта и расчетов с поставщиками: Валютой контракта является рубль Российской Федерации.</t>
  </si>
  <si>
    <t xml:space="preserve">Наименование товара, работы, услуги по КТРУ[1] </t>
  </si>
  <si>
    <t>Наименование товара, работы, услуги согласно описанию объекта закупки</t>
  </si>
  <si>
    <t>Типовая принадлежность[2]</t>
  </si>
  <si>
    <t>Единица измерений</t>
  </si>
  <si>
    <t>Кол-во[3]</t>
  </si>
  <si>
    <t>Расчет НМЦК(ЦК)</t>
  </si>
  <si>
    <t>Итого цена единицы товара (работы, услуги) в том числе с учетом ЛБО (руб.)[4]</t>
  </si>
  <si>
    <t>Всего</t>
  </si>
  <si>
    <t>НМЦК (ЦК)/цена единицы товара (работы, услуги) с учетом ЛБО (руб.)[5]</t>
  </si>
  <si>
    <t>Ценовые значения анализа рынка[6]</t>
  </si>
  <si>
    <t>Коэфф. вариации (v)</t>
  </si>
  <si>
    <t>Цена за единицу с учетом нормативных затрат[7]</t>
  </si>
  <si>
    <t>Итоговое значение НМЦК (ЦК) (руб.)[8]</t>
  </si>
  <si>
    <t>Источник № 2</t>
  </si>
  <si>
    <t>Источник № 3</t>
  </si>
  <si>
    <t>Цена за ед.(руб.)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</si>
  <si>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контракта: Не применяется.</t>
  </si>
  <si>
    <t>№ п/п</t>
  </si>
  <si>
    <t>Ср. рыночная цена за единицу (руб.)</t>
  </si>
  <si>
    <t>Источник 
№ 1</t>
  </si>
  <si>
    <t xml:space="preserve">Обоснование начальной (максимальной) цены контракта  (НМЦК(ЦК)) </t>
  </si>
  <si>
    <t>-</t>
  </si>
  <si>
    <t>Итого НМЦК (ЦК)</t>
  </si>
  <si>
    <t>Источник № 1</t>
  </si>
  <si>
    <t>штука</t>
  </si>
  <si>
    <t>https://filtromir.ru/products/filtr-dlya-vody-obratnyj-osmos-s-nasosom-gejzer-premium-p?ysclid=mn8oj0sl2c725781689</t>
  </si>
  <si>
    <t>Цена государственного контракта включает в себя доставку, погрузку, разгрузку, установку, все налоги, сборы, пошлины и другие обязательные платежи, которые Поставщик должен оплачивать в соответствии с условиями гоударственного контракта, или на иных основаниях, в том числе транспортные расходы.</t>
  </si>
  <si>
    <t xml:space="preserve">Оборудование для фильтрования или очистки воды Код КТРУ: 28.29.12.000-00000009
</t>
  </si>
  <si>
    <t>Оборудование для фильтрования или очистки воды (Аппарат для очистки воды)</t>
  </si>
  <si>
    <t>Предмет контракта: Поставка и установка аппаратов для очистки воды  для обеспечения нужд Межрегионального филиала Федерального казённого учреждения «Центр по обеспечению деятельности казначейства России» в г. Казани</t>
  </si>
  <si>
    <t xml:space="preserve">Используемый метод определения ЦК:  Метод сопоставимых рыночных цен </t>
  </si>
  <si>
    <t>вх № 2757 от 27.03.2026</t>
  </si>
  <si>
    <r>
      <t xml:space="preserve">Дата подготовки обоснования ЦК:         </t>
    </r>
    <r>
      <rPr>
        <u/>
        <sz val="12"/>
        <rFont val="Times New Roman"/>
        <family val="1"/>
        <charset val="204"/>
      </rPr>
      <t xml:space="preserve"> 13.05.2026</t>
    </r>
  </si>
  <si>
    <t>Реквизиты запросов ценовой информации (в т.ч. в ЕИС): Запрос направлен в 8 организаций:  исх. № 59-07-11/1477 от 17.03.2026, запрос цен в ЕИС 0811400000126000250 от 17.03.2026. 
Ответ получен от  2 -х  организаций, расчет НМЦК (ЦК) произведён  на основании полученных ценовых предложения и на основании данных, полученных из сети интернет</t>
  </si>
  <si>
    <t>вх № 3828 от 13.05.2026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</si>
</sst>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55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2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3" fontId="1" fillId="0" borderId="9" xfId="2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1" fillId="0" borderId="7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iltromir.ru/products/filtr-dlya-vody-obratnyj-osmos-s-nasosom-gejzer-premium-p?ysclid=mn8oj0sl2c725781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zoomScale="85" zoomScaleNormal="85" workbookViewId="0">
      <selection activeCell="A24" sqref="A24:L24"/>
    </sheetView>
  </sheetViews>
  <sheetFormatPr defaultRowHeight="15.75" x14ac:dyDescent="0.25"/>
  <cols>
    <col min="1" max="1" width="15" style="2" customWidth="1"/>
    <col min="2" max="2" width="31.85546875" style="2" customWidth="1"/>
    <col min="3" max="3" width="27.7109375" style="2" customWidth="1"/>
    <col min="4" max="4" width="12.85546875" style="2" customWidth="1"/>
    <col min="5" max="5" width="12.5703125" style="2" customWidth="1"/>
    <col min="6" max="7" width="12.85546875" style="2" customWidth="1"/>
    <col min="8" max="8" width="14.7109375" style="2" customWidth="1"/>
    <col min="9" max="9" width="14.85546875" style="2" customWidth="1"/>
    <col min="10" max="10" width="17" style="2" customWidth="1"/>
    <col min="11" max="11" width="14.85546875" style="2" customWidth="1"/>
    <col min="12" max="12" width="14.5703125" style="2" customWidth="1"/>
    <col min="13" max="13" width="18.85546875" style="2" customWidth="1"/>
    <col min="14" max="14" width="3.85546875" style="2" customWidth="1"/>
    <col min="15" max="16" width="12.85546875" style="2" customWidth="1"/>
    <col min="17" max="16384" width="9.140625" style="2"/>
  </cols>
  <sheetData>
    <row r="1" spans="1:17" ht="60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4" spans="1:17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40.5" customHeight="1" x14ac:dyDescent="0.25">
      <c r="A5" s="49" t="s">
        <v>30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ht="29.25" customHeight="1" x14ac:dyDescent="0.25">
      <c r="A6" s="51" t="s">
        <v>31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</row>
    <row r="7" spans="1:17" ht="38.25" customHeight="1" x14ac:dyDescent="0.25">
      <c r="A7" s="49" t="s">
        <v>34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28.5" customHeight="1" x14ac:dyDescent="0.25">
      <c r="A8" s="9" t="s">
        <v>24</v>
      </c>
      <c r="B8" s="52" t="s">
        <v>35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9"/>
    </row>
    <row r="9" spans="1:17" ht="17.25" customHeight="1" x14ac:dyDescent="0.25">
      <c r="A9" s="14" t="s">
        <v>14</v>
      </c>
      <c r="B9" s="52" t="s">
        <v>32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9"/>
    </row>
    <row r="10" spans="1:17" ht="17.25" customHeight="1" x14ac:dyDescent="0.25">
      <c r="A10" s="1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7"/>
      <c r="O10" s="9"/>
      <c r="P10" s="9"/>
      <c r="Q10" s="9"/>
    </row>
    <row r="11" spans="1:17" ht="17.25" customHeight="1" x14ac:dyDescent="0.25">
      <c r="A11" s="9" t="s">
        <v>15</v>
      </c>
      <c r="B11" s="52" t="s">
        <v>26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9"/>
      <c r="Q11" s="9"/>
    </row>
    <row r="12" spans="1:17" ht="37.5" customHeight="1" x14ac:dyDescent="0.25">
      <c r="A12" s="23" t="s">
        <v>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ht="34.5" customHeight="1" x14ac:dyDescent="0.25">
      <c r="A13" s="23" t="s">
        <v>17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ht="16.5" thickBot="1" x14ac:dyDescent="0.3"/>
    <row r="15" spans="1:17" ht="16.5" thickBot="1" x14ac:dyDescent="0.3">
      <c r="A15" s="24" t="s">
        <v>18</v>
      </c>
      <c r="B15" s="27" t="s">
        <v>1</v>
      </c>
      <c r="C15" s="24" t="s">
        <v>2</v>
      </c>
      <c r="D15" s="27" t="s">
        <v>3</v>
      </c>
      <c r="E15" s="24" t="s">
        <v>4</v>
      </c>
      <c r="F15" s="27" t="s">
        <v>5</v>
      </c>
      <c r="G15" s="36" t="s">
        <v>6</v>
      </c>
      <c r="H15" s="37"/>
      <c r="I15" s="37"/>
      <c r="J15" s="37"/>
      <c r="K15" s="37"/>
      <c r="L15" s="37"/>
      <c r="M15" s="37"/>
      <c r="N15" s="38"/>
      <c r="O15" s="27" t="s">
        <v>7</v>
      </c>
      <c r="P15" s="3" t="s">
        <v>8</v>
      </c>
    </row>
    <row r="16" spans="1:17" ht="126.75" thickBot="1" x14ac:dyDescent="0.3">
      <c r="A16" s="25"/>
      <c r="B16" s="28"/>
      <c r="C16" s="25"/>
      <c r="D16" s="28"/>
      <c r="E16" s="25"/>
      <c r="F16" s="28"/>
      <c r="G16" s="30" t="s">
        <v>10</v>
      </c>
      <c r="H16" s="31"/>
      <c r="I16" s="32"/>
      <c r="J16" s="25" t="s">
        <v>11</v>
      </c>
      <c r="K16" s="25" t="s">
        <v>19</v>
      </c>
      <c r="L16" s="28" t="s">
        <v>12</v>
      </c>
      <c r="M16" s="41" t="s">
        <v>13</v>
      </c>
      <c r="N16" s="42"/>
      <c r="O16" s="28"/>
      <c r="P16" s="4" t="s">
        <v>9</v>
      </c>
    </row>
    <row r="17" spans="1:16" ht="32.25" thickBot="1" x14ac:dyDescent="0.3">
      <c r="A17" s="25"/>
      <c r="B17" s="28"/>
      <c r="C17" s="25"/>
      <c r="D17" s="28"/>
      <c r="E17" s="25"/>
      <c r="F17" s="28"/>
      <c r="G17" s="12" t="s">
        <v>20</v>
      </c>
      <c r="H17" s="1" t="s">
        <v>14</v>
      </c>
      <c r="I17" s="1" t="s">
        <v>15</v>
      </c>
      <c r="J17" s="25"/>
      <c r="K17" s="25"/>
      <c r="L17" s="28"/>
      <c r="M17" s="43"/>
      <c r="N17" s="44"/>
      <c r="O17" s="28"/>
      <c r="P17" s="5"/>
    </row>
    <row r="18" spans="1:16" ht="32.25" thickBot="1" x14ac:dyDescent="0.3">
      <c r="A18" s="26"/>
      <c r="B18" s="29"/>
      <c r="C18" s="26"/>
      <c r="D18" s="29"/>
      <c r="E18" s="26"/>
      <c r="F18" s="29"/>
      <c r="G18" s="1" t="s">
        <v>16</v>
      </c>
      <c r="H18" s="1" t="s">
        <v>16</v>
      </c>
      <c r="I18" s="1" t="s">
        <v>16</v>
      </c>
      <c r="J18" s="26"/>
      <c r="K18" s="26"/>
      <c r="L18" s="29"/>
      <c r="M18" s="30"/>
      <c r="N18" s="40"/>
      <c r="O18" s="29"/>
      <c r="P18" s="6"/>
    </row>
    <row r="19" spans="1:16" ht="16.5" thickBot="1" x14ac:dyDescent="0.3">
      <c r="A19" s="8">
        <v>1</v>
      </c>
      <c r="B19" s="10">
        <v>2</v>
      </c>
      <c r="C19" s="10">
        <v>3</v>
      </c>
      <c r="D19" s="10">
        <v>4</v>
      </c>
      <c r="E19" s="1">
        <v>5</v>
      </c>
      <c r="F19" s="1">
        <v>6</v>
      </c>
      <c r="G19" s="1">
        <v>7</v>
      </c>
      <c r="H19" s="1">
        <v>8</v>
      </c>
      <c r="I19" s="1">
        <v>9</v>
      </c>
      <c r="J19" s="1">
        <v>10</v>
      </c>
      <c r="K19" s="1">
        <v>11</v>
      </c>
      <c r="L19" s="1">
        <v>12</v>
      </c>
      <c r="M19" s="39">
        <v>13</v>
      </c>
      <c r="N19" s="40"/>
      <c r="O19" s="1">
        <v>14</v>
      </c>
      <c r="P19" s="1">
        <v>15</v>
      </c>
    </row>
    <row r="20" spans="1:16" ht="75" customHeight="1" thickBot="1" x14ac:dyDescent="0.3">
      <c r="A20" s="11">
        <v>1</v>
      </c>
      <c r="B20" s="18" t="s">
        <v>28</v>
      </c>
      <c r="C20" s="19" t="s">
        <v>29</v>
      </c>
      <c r="D20" s="3" t="s">
        <v>22</v>
      </c>
      <c r="E20" s="15" t="s">
        <v>25</v>
      </c>
      <c r="F20" s="21">
        <v>2</v>
      </c>
      <c r="G20" s="20">
        <v>32500</v>
      </c>
      <c r="H20" s="20">
        <v>33900</v>
      </c>
      <c r="I20" s="20">
        <v>37280</v>
      </c>
      <c r="J20" s="20">
        <f t="shared" ref="J20" si="0">(STDEV(G20:I20)/AVERAGE(G20:I20))*100</f>
        <v>7.1105237176622644</v>
      </c>
      <c r="K20" s="20">
        <f t="shared" ref="K20" si="1">ROUNDDOWN(AVERAGE(G20:I20),2)</f>
        <v>34560</v>
      </c>
      <c r="L20" s="20">
        <v>65500</v>
      </c>
      <c r="M20" s="20">
        <f>G20*F20</f>
        <v>65000</v>
      </c>
      <c r="N20" s="54"/>
      <c r="O20" s="7"/>
      <c r="P20" s="7"/>
    </row>
    <row r="21" spans="1:16" ht="16.5" customHeight="1" thickBot="1" x14ac:dyDescent="0.3">
      <c r="A21" s="33" t="s">
        <v>23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45">
        <f>SUM(M20:M20)</f>
        <v>65000</v>
      </c>
      <c r="N21" s="46"/>
      <c r="O21" s="7"/>
      <c r="P21" s="7"/>
    </row>
    <row r="24" spans="1:16" s="16" customFormat="1" ht="31.5" customHeight="1" x14ac:dyDescent="0.2">
      <c r="A24" s="35" t="s">
        <v>27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6" spans="1:16" ht="15.75" customHeight="1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</row>
    <row r="29" spans="1:16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</sheetData>
  <mergeCells count="28">
    <mergeCell ref="M19:N19"/>
    <mergeCell ref="M16:N18"/>
    <mergeCell ref="M21:N21"/>
    <mergeCell ref="A12:Q12"/>
    <mergeCell ref="A1:Q1"/>
    <mergeCell ref="A4:Q4"/>
    <mergeCell ref="A5:Q5"/>
    <mergeCell ref="A6:Q6"/>
    <mergeCell ref="A7:Q7"/>
    <mergeCell ref="B8:P8"/>
    <mergeCell ref="B9:P9"/>
    <mergeCell ref="B11:O11"/>
    <mergeCell ref="A26:P29"/>
    <mergeCell ref="A13:Q13"/>
    <mergeCell ref="A15:A18"/>
    <mergeCell ref="B15:B18"/>
    <mergeCell ref="C15:C18"/>
    <mergeCell ref="D15:D18"/>
    <mergeCell ref="E15:E18"/>
    <mergeCell ref="F15:F18"/>
    <mergeCell ref="O15:O18"/>
    <mergeCell ref="G16:I16"/>
    <mergeCell ref="J16:J18"/>
    <mergeCell ref="K16:K18"/>
    <mergeCell ref="L16:L18"/>
    <mergeCell ref="A21:L21"/>
    <mergeCell ref="A24:L24"/>
    <mergeCell ref="G15:N15"/>
  </mergeCells>
  <hyperlinks>
    <hyperlink ref="B15" location="_ftn1" display="_ftn1"/>
    <hyperlink ref="D15" location="_ftn2" display="_ftn2"/>
    <hyperlink ref="F15" location="_ftn3" display="_ftn3"/>
    <hyperlink ref="O15" location="_ftn4" display="_ftn4"/>
    <hyperlink ref="P16" location="_ftn5" display="_ftn5"/>
    <hyperlink ref="G16" location="_ftn6" display="_ftn6"/>
    <hyperlink ref="L16" location="_ftn7" display="_ftn7"/>
    <hyperlink ref="M16" location="_ftn8" display="_ftn8"/>
    <hyperlink ref="B11" r:id="rId1"/>
  </hyperlinks>
  <pageMargins left="0.7" right="0.7" top="0.75" bottom="0.75" header="0.3" footer="0.3"/>
  <pageSetup paperSize="9" scale="4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 (2)</vt:lpstr>
      <vt:lpstr>'Лист1 (2)'!_ftnref1</vt:lpstr>
      <vt:lpstr>'Лист1 (2)'!_ftnref2</vt:lpstr>
      <vt:lpstr>'Лист1 (2)'!_ftnref3</vt:lpstr>
      <vt:lpstr>'Лист1 (2)'!_ftnref4</vt:lpstr>
      <vt:lpstr>'Лист1 (2)'!_ftnref5</vt:lpstr>
      <vt:lpstr>'Лист1 (2)'!_ftnref6</vt:lpstr>
      <vt:lpstr>'Лист1 (2)'!_ftnref7</vt:lpstr>
      <vt:lpstr>'Лист1 (2)'!_ftnref8</vt:lpstr>
      <vt:lpstr>'Лист1 (2)'!_ftnref9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Миклухо-Маклай</dc:creator>
  <cp:lastModifiedBy>Фарида Фаритовна Арифуллина</cp:lastModifiedBy>
  <cp:lastPrinted>2025-05-16T11:28:03Z</cp:lastPrinted>
  <dcterms:created xsi:type="dcterms:W3CDTF">2025-05-16T11:17:36Z</dcterms:created>
  <dcterms:modified xsi:type="dcterms:W3CDTF">2026-05-13T13:44:31Z</dcterms:modified>
</cp:coreProperties>
</file>