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ТОРГИ\2026\Договоры\Замок врезной\"/>
    </mc:Choice>
  </mc:AlternateContent>
  <bookViews>
    <workbookView xWindow="0" yWindow="0" windowWidth="28440" windowHeight="15240"/>
  </bookViews>
  <sheets>
    <sheet name="Лист1" sheetId="1" r:id="rId1"/>
    <sheet name="Лист2" sheetId="2" r:id="rId2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1" l="1"/>
  <c r="I15" i="1" l="1"/>
  <c r="J15" i="1" s="1"/>
  <c r="K15" i="1" s="1"/>
  <c r="M16" i="1" l="1"/>
</calcChain>
</file>

<file path=xl/sharedStrings.xml><?xml version="1.0" encoding="utf-8"?>
<sst xmlns="http://schemas.openxmlformats.org/spreadsheetml/2006/main" count="38" uniqueCount="38">
  <si>
    <t xml:space="preserve">Приложение №1 </t>
  </si>
  <si>
    <t>к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 приказом Минэкономразвития России от 02.10.2013 № 567</t>
  </si>
  <si>
    <t xml:space="preserve">Обоснование начальной (максимальной) цены контракта
</t>
  </si>
  <si>
    <t>(указывается предмет контракта)</t>
  </si>
  <si>
    <t>Дата подготовки обоснования НМЦК:</t>
  </si>
  <si>
    <t>Используемый метод определения НМЦК с обоснованием:</t>
  </si>
  <si>
    <t>Метод сопоставимых рыночных цен (анализа рынка) -приоритетный (ч. 6 ст. 22 Закона N 44-ФЗ)</t>
  </si>
  <si>
    <t>№</t>
  </si>
  <si>
    <t>Наименование товара</t>
  </si>
  <si>
    <t>ОКПД</t>
  </si>
  <si>
    <t>Ед.измерения</t>
  </si>
  <si>
    <t>Количество</t>
  </si>
  <si>
    <t>Цены, руб.</t>
  </si>
  <si>
    <t>Однородность значений</t>
  </si>
  <si>
    <t>Средняя цена, (руб.)</t>
  </si>
  <si>
    <t xml:space="preserve">Сумма (руб.)
</t>
  </si>
  <si>
    <t>Предложение 1</t>
  </si>
  <si>
    <t>Предложение 2</t>
  </si>
  <si>
    <t>Предложение3</t>
  </si>
  <si>
    <t>Среднеарифме-тическая цена</t>
  </si>
  <si>
    <t xml:space="preserve">Среднее квадратичное отклонение </t>
  </si>
  <si>
    <t>Коэффициент вариации</t>
  </si>
  <si>
    <t>ИТОГО:</t>
  </si>
  <si>
    <t> Рассчет коэффициента для определения однородности цен производился по формуле, указанной в п. 3.20 Методических рекомендаций N 567. Коэффициент не превысил 33%.</t>
  </si>
  <si>
    <t>Ссылки:</t>
  </si>
  <si>
    <t>(должность)</t>
  </si>
  <si>
    <t>подпись</t>
  </si>
  <si>
    <t>расшифровка подписи</t>
  </si>
  <si>
    <t>ИКЗ:  261671500149067150100100710000000000</t>
  </si>
  <si>
    <t>Исаенкова А.А.</t>
  </si>
  <si>
    <t>Специалист по закупкам</t>
  </si>
  <si>
    <t>шт</t>
  </si>
  <si>
    <t>25.72.12.110</t>
  </si>
  <si>
    <t>https://www.vseinstrumenti.ru/product/vreznoj-protivopozharnyj-zamok-apecs-1900-inox-15715-707835/</t>
  </si>
  <si>
    <t>https://www.wildberries.ru/catalog/224656735/detail.aspx</t>
  </si>
  <si>
    <t>https://www.ozon.ru/product/zamok-vreznoy-protivopozharnyy-apecs-1900-inox-tsvet-stal-4045457915/?utm_medium=organic&amp;utm_source=yandex_serp_products</t>
  </si>
  <si>
    <t>Замок врезной противопожарный APECS 1900-INOX</t>
  </si>
  <si>
    <t>Поставка замков противопожарных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</si>
</sst>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0"/>
      <color theme="10"/>
      <name val="Calibri"/>
      <family val="2"/>
      <charset val="204"/>
    </font>
    <font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50">
    <xf numFmtId="0" fontId="0" fillId="0" borderId="0" xfId="0"/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 applyAlignment="1">
      <alignment horizontal="left" vertical="center" indent="15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4" fillId="0" borderId="3" xfId="0" applyFont="1" applyBorder="1" applyAlignment="1"/>
    <xf numFmtId="0" fontId="0" fillId="0" borderId="0" xfId="0"/>
    <xf numFmtId="0" fontId="4" fillId="0" borderId="0" xfId="0" applyFont="1" applyBorder="1"/>
    <xf numFmtId="0" fontId="5" fillId="0" borderId="0" xfId="0" applyFont="1" applyBorder="1"/>
    <xf numFmtId="0" fontId="4" fillId="0" borderId="2" xfId="0" applyFont="1" applyBorder="1"/>
    <xf numFmtId="0" fontId="4" fillId="0" borderId="8" xfId="0" applyFont="1" applyBorder="1" applyAlignment="1"/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4" fillId="0" borderId="2" xfId="0" applyNumberFormat="1" applyFont="1" applyBorder="1"/>
    <xf numFmtId="0" fontId="4" fillId="0" borderId="4" xfId="0" applyFont="1" applyBorder="1" applyAlignment="1"/>
    <xf numFmtId="0" fontId="4" fillId="0" borderId="0" xfId="0" applyFont="1" applyBorder="1" applyAlignment="1"/>
    <xf numFmtId="4" fontId="4" fillId="0" borderId="0" xfId="0" applyNumberFormat="1" applyFont="1" applyBorder="1"/>
    <xf numFmtId="0" fontId="9" fillId="0" borderId="0" xfId="0" applyFont="1" applyBorder="1" applyAlignment="1">
      <alignment horizontal="left"/>
    </xf>
    <xf numFmtId="0" fontId="0" fillId="0" borderId="0" xfId="0"/>
    <xf numFmtId="4" fontId="1" fillId="0" borderId="2" xfId="0" applyNumberFormat="1" applyFont="1" applyBorder="1"/>
    <xf numFmtId="0" fontId="4" fillId="0" borderId="2" xfId="0" applyFont="1" applyBorder="1" applyAlignment="1">
      <alignment horizontal="center" vertical="top" wrapText="1"/>
    </xf>
    <xf numFmtId="0" fontId="0" fillId="0" borderId="0" xfId="0"/>
    <xf numFmtId="0" fontId="4" fillId="0" borderId="0" xfId="0" applyFont="1"/>
    <xf numFmtId="0" fontId="4" fillId="0" borderId="0" xfId="0" applyFont="1" applyBorder="1"/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2" fillId="0" borderId="0" xfId="1" applyAlignment="1" applyProtection="1">
      <alignment horizontal="left"/>
    </xf>
    <xf numFmtId="0" fontId="10" fillId="0" borderId="0" xfId="1" applyFont="1" applyAlignment="1" applyProtection="1">
      <alignment horizontal="left"/>
    </xf>
    <xf numFmtId="0" fontId="10" fillId="0" borderId="0" xfId="1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D833979E70E696AE92584DA280381B40E7C74FCB171E7681A40ADECDED266245CAC09F9C10F90E32C78533D6D9F2E96121445C5900E3E8D2S3TB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8"/>
  <sheetViews>
    <sheetView tabSelected="1" workbookViewId="0">
      <selection activeCell="F34" sqref="F34"/>
    </sheetView>
  </sheetViews>
  <sheetFormatPr defaultRowHeight="15" x14ac:dyDescent="0.25"/>
  <cols>
    <col min="1" max="1" width="7.42578125" customWidth="1"/>
    <col min="2" max="2" width="50.28515625" customWidth="1"/>
    <col min="3" max="3" width="14.7109375" customWidth="1"/>
    <col min="4" max="5" width="11.5703125" customWidth="1"/>
    <col min="6" max="8" width="12.5703125" customWidth="1"/>
    <col min="9" max="13" width="13.85546875" customWidth="1"/>
  </cols>
  <sheetData>
    <row r="2" spans="1:13" x14ac:dyDescent="0.25">
      <c r="A2" s="1"/>
      <c r="B2" s="1"/>
      <c r="C2" s="1"/>
      <c r="D2" s="1"/>
      <c r="E2" s="4"/>
      <c r="F2" s="4"/>
      <c r="G2" s="4"/>
      <c r="H2" s="1"/>
      <c r="I2" s="1"/>
      <c r="J2" s="1"/>
      <c r="K2" s="1"/>
      <c r="L2" s="42" t="s">
        <v>0</v>
      </c>
      <c r="M2" s="42"/>
    </row>
    <row r="3" spans="1:13" x14ac:dyDescent="0.25">
      <c r="A3" s="1"/>
      <c r="B3" s="1"/>
      <c r="C3" s="1"/>
      <c r="D3" s="1"/>
      <c r="E3" s="1"/>
      <c r="F3" s="1"/>
      <c r="G3" s="1"/>
      <c r="H3" s="1"/>
      <c r="I3" s="43" t="s">
        <v>1</v>
      </c>
      <c r="J3" s="43"/>
      <c r="K3" s="43"/>
      <c r="L3" s="43"/>
      <c r="M3" s="43"/>
    </row>
    <row r="4" spans="1:13" x14ac:dyDescent="0.25">
      <c r="A4" s="1"/>
      <c r="B4" s="1"/>
      <c r="C4" s="1"/>
      <c r="D4" s="1"/>
      <c r="E4" s="1"/>
      <c r="F4" s="1"/>
      <c r="G4" s="1"/>
      <c r="H4" s="1"/>
      <c r="I4" s="43"/>
      <c r="J4" s="43"/>
      <c r="K4" s="43"/>
      <c r="L4" s="43"/>
      <c r="M4" s="43"/>
    </row>
    <row r="5" spans="1:13" ht="30.75" customHeight="1" x14ac:dyDescent="0.25">
      <c r="A5" s="1"/>
      <c r="B5" s="1"/>
      <c r="C5" s="1"/>
      <c r="D5" s="1"/>
      <c r="E5" s="1"/>
      <c r="F5" s="1"/>
      <c r="G5" s="1"/>
      <c r="H5" s="1"/>
      <c r="I5" s="43"/>
      <c r="J5" s="43"/>
      <c r="K5" s="43"/>
      <c r="L5" s="43"/>
      <c r="M5" s="43"/>
    </row>
    <row r="6" spans="1:13" x14ac:dyDescent="0.25">
      <c r="A6" s="1"/>
      <c r="B6" s="1"/>
      <c r="C6" s="1"/>
      <c r="D6" s="1"/>
      <c r="E6" s="6"/>
      <c r="F6" s="6"/>
      <c r="G6" s="6"/>
      <c r="H6" s="6"/>
      <c r="I6" s="1"/>
      <c r="J6" s="1"/>
      <c r="K6" s="1"/>
      <c r="L6" s="1"/>
      <c r="M6" s="1"/>
    </row>
    <row r="7" spans="1:13" ht="36.75" customHeight="1" x14ac:dyDescent="0.25">
      <c r="A7" s="44" t="s">
        <v>2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3" x14ac:dyDescent="0.25">
      <c r="A8" s="2"/>
      <c r="B8" s="46" t="s">
        <v>28</v>
      </c>
      <c r="C8" s="46"/>
      <c r="D8" s="46"/>
      <c r="E8" s="46"/>
      <c r="F8" s="46"/>
      <c r="G8" s="46"/>
      <c r="H8" s="2"/>
      <c r="I8" s="2"/>
      <c r="J8" s="2"/>
      <c r="K8" s="2"/>
      <c r="L8" s="2"/>
      <c r="M8" s="2"/>
    </row>
    <row r="9" spans="1:13" x14ac:dyDescent="0.25">
      <c r="A9" s="3"/>
      <c r="B9" s="7" t="s">
        <v>37</v>
      </c>
      <c r="C9" s="7"/>
      <c r="D9" s="7"/>
      <c r="E9" s="7"/>
      <c r="F9" s="7"/>
      <c r="G9" s="7"/>
      <c r="H9" s="7"/>
      <c r="I9" s="2"/>
      <c r="J9" s="2"/>
      <c r="K9" s="2"/>
      <c r="L9" s="2"/>
      <c r="M9" s="2"/>
    </row>
    <row r="10" spans="1:13" x14ac:dyDescent="0.25">
      <c r="A10" s="3"/>
      <c r="B10" s="1"/>
      <c r="C10" s="1"/>
      <c r="D10" s="5" t="s">
        <v>3</v>
      </c>
      <c r="E10" s="2"/>
      <c r="F10" s="2"/>
      <c r="G10" s="2"/>
      <c r="H10" s="2"/>
      <c r="I10" s="1"/>
      <c r="J10" s="45" t="s">
        <v>4</v>
      </c>
      <c r="K10" s="45"/>
      <c r="L10" s="45"/>
      <c r="M10" s="1"/>
    </row>
    <row r="11" spans="1:13" x14ac:dyDescent="0.25">
      <c r="A11" s="41" t="s">
        <v>5</v>
      </c>
      <c r="B11" s="41"/>
      <c r="C11" s="41"/>
      <c r="D11" s="41"/>
      <c r="E11" s="41"/>
      <c r="F11" s="41" t="s">
        <v>6</v>
      </c>
      <c r="G11" s="41"/>
      <c r="H11" s="41"/>
      <c r="I11" s="41"/>
      <c r="J11" s="41"/>
      <c r="K11" s="41"/>
      <c r="L11" s="41"/>
      <c r="M11" s="41"/>
    </row>
    <row r="12" spans="1:13" x14ac:dyDescent="0.25">
      <c r="A12" s="3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25">
      <c r="A13" s="39" t="s">
        <v>7</v>
      </c>
      <c r="B13" s="39" t="s">
        <v>8</v>
      </c>
      <c r="C13" s="39" t="s">
        <v>9</v>
      </c>
      <c r="D13" s="39" t="s">
        <v>10</v>
      </c>
      <c r="E13" s="39" t="s">
        <v>11</v>
      </c>
      <c r="F13" s="47" t="s">
        <v>12</v>
      </c>
      <c r="G13" s="48"/>
      <c r="H13" s="48"/>
      <c r="I13" s="47" t="s">
        <v>13</v>
      </c>
      <c r="J13" s="48"/>
      <c r="K13" s="49"/>
      <c r="L13" s="39" t="s">
        <v>14</v>
      </c>
      <c r="M13" s="39" t="s">
        <v>15</v>
      </c>
    </row>
    <row r="14" spans="1:13" ht="57" x14ac:dyDescent="0.25">
      <c r="A14" s="40"/>
      <c r="B14" s="40"/>
      <c r="C14" s="40"/>
      <c r="D14" s="40"/>
      <c r="E14" s="40"/>
      <c r="F14" s="13" t="s">
        <v>16</v>
      </c>
      <c r="G14" s="13" t="s">
        <v>17</v>
      </c>
      <c r="H14" s="13" t="s">
        <v>18</v>
      </c>
      <c r="I14" s="13" t="s">
        <v>19</v>
      </c>
      <c r="J14" s="13" t="s">
        <v>20</v>
      </c>
      <c r="K14" s="13" t="s">
        <v>21</v>
      </c>
      <c r="L14" s="40"/>
      <c r="M14" s="40"/>
    </row>
    <row r="15" spans="1:13" x14ac:dyDescent="0.25">
      <c r="A15" s="14">
        <v>1</v>
      </c>
      <c r="B15" s="11" t="s">
        <v>36</v>
      </c>
      <c r="C15" s="11" t="s">
        <v>32</v>
      </c>
      <c r="D15" s="14" t="s">
        <v>31</v>
      </c>
      <c r="E15" s="23">
        <v>10</v>
      </c>
      <c r="F15" s="22">
        <v>1339</v>
      </c>
      <c r="G15" s="22">
        <v>1412</v>
      </c>
      <c r="H15" s="22">
        <v>1692</v>
      </c>
      <c r="I15" s="15">
        <f t="shared" ref="I15" si="0">AVERAGE(F15:H15)</f>
        <v>1481</v>
      </c>
      <c r="J15" s="14">
        <f t="shared" ref="J15" si="1">SQRT(SUM(POWER(F15-I15,2),POWER(G15-I15,2),POWER(H15-I15,2))/2)</f>
        <v>186.34108511007443</v>
      </c>
      <c r="K15" s="14">
        <f t="shared" ref="K15" si="2">J15/I15*100</f>
        <v>12.582112431470252</v>
      </c>
      <c r="L15" s="16">
        <v>1481</v>
      </c>
      <c r="M15" s="16">
        <f t="shared" ref="M15" si="3">L15*E15</f>
        <v>14810</v>
      </c>
    </row>
    <row r="16" spans="1:13" x14ac:dyDescent="0.25">
      <c r="A16" s="32" t="s">
        <v>22</v>
      </c>
      <c r="B16" s="33"/>
      <c r="C16" s="33"/>
      <c r="D16" s="12"/>
      <c r="E16" s="12"/>
      <c r="F16" s="12"/>
      <c r="G16" s="12"/>
      <c r="H16" s="12"/>
      <c r="I16" s="12"/>
      <c r="J16" s="12"/>
      <c r="K16" s="12"/>
      <c r="L16" s="17"/>
      <c r="M16" s="16">
        <f>SUM(M15:M15)</f>
        <v>14810</v>
      </c>
    </row>
    <row r="17" spans="1:15" s="21" customFormat="1" x14ac:dyDescent="0.25">
      <c r="A17" s="20"/>
      <c r="B17" s="20"/>
      <c r="C17" s="20"/>
      <c r="D17" s="18"/>
      <c r="E17" s="18"/>
      <c r="F17" s="18"/>
      <c r="G17" s="18"/>
      <c r="H17" s="18"/>
      <c r="I17" s="18"/>
      <c r="J17" s="18"/>
      <c r="K17" s="18"/>
      <c r="L17" s="18"/>
      <c r="M17" s="19"/>
    </row>
    <row r="18" spans="1:15" x14ac:dyDescent="0.25">
      <c r="A18" s="9"/>
      <c r="B18" s="36" t="s">
        <v>23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8"/>
      <c r="O18" s="8"/>
    </row>
    <row r="19" spans="1:15" x14ac:dyDescent="0.25">
      <c r="A19" s="9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8"/>
      <c r="O19" s="8"/>
    </row>
    <row r="20" spans="1:15" x14ac:dyDescent="0.25">
      <c r="A20" s="10" t="s">
        <v>24</v>
      </c>
      <c r="B20" s="34"/>
      <c r="C20" s="34"/>
      <c r="D20" s="35"/>
      <c r="E20" s="35"/>
      <c r="F20" s="35"/>
      <c r="G20" s="35"/>
      <c r="H20" s="35"/>
      <c r="I20" s="35"/>
      <c r="J20" s="35"/>
      <c r="K20" s="8"/>
      <c r="L20" s="8"/>
      <c r="M20" s="8"/>
      <c r="N20" s="8"/>
      <c r="O20" s="8"/>
    </row>
    <row r="21" spans="1:15" x14ac:dyDescent="0.25">
      <c r="B21" s="24" t="s">
        <v>33</v>
      </c>
    </row>
    <row r="22" spans="1:15" x14ac:dyDescent="0.25">
      <c r="B22" s="24" t="s">
        <v>34</v>
      </c>
    </row>
    <row r="23" spans="1:15" x14ac:dyDescent="0.25">
      <c r="B23" s="24" t="s">
        <v>35</v>
      </c>
    </row>
    <row r="25" spans="1:15" x14ac:dyDescent="0.25">
      <c r="B25" s="31" t="s">
        <v>30</v>
      </c>
      <c r="C25" s="30"/>
      <c r="D25" s="26"/>
      <c r="E25" s="25"/>
      <c r="F25" s="25"/>
      <c r="G25" s="25"/>
      <c r="H25" s="38" t="s">
        <v>29</v>
      </c>
      <c r="I25" s="38"/>
      <c r="J25" s="38"/>
    </row>
    <row r="26" spans="1:15" x14ac:dyDescent="0.25">
      <c r="B26" s="28" t="s">
        <v>25</v>
      </c>
      <c r="C26" s="29"/>
      <c r="D26" s="26"/>
      <c r="E26" s="37" t="s">
        <v>26</v>
      </c>
      <c r="F26" s="37"/>
      <c r="G26" s="29"/>
      <c r="H26" s="37" t="s">
        <v>27</v>
      </c>
      <c r="I26" s="37"/>
      <c r="J26" s="37"/>
    </row>
    <row r="27" spans="1:15" x14ac:dyDescent="0.25">
      <c r="B27" s="27"/>
      <c r="C27" s="27"/>
      <c r="D27" s="26"/>
      <c r="E27" s="25"/>
      <c r="F27" s="25"/>
      <c r="G27" s="25"/>
      <c r="H27" s="25"/>
      <c r="I27" s="25"/>
      <c r="J27" s="24"/>
    </row>
    <row r="28" spans="1:15" x14ac:dyDescent="0.25">
      <c r="B28" s="27"/>
      <c r="C28" s="27"/>
      <c r="D28" s="26"/>
      <c r="E28" s="25"/>
      <c r="F28" s="25"/>
      <c r="G28" s="25"/>
      <c r="H28" s="25"/>
      <c r="I28" s="25"/>
      <c r="J28" s="24"/>
    </row>
  </sheetData>
  <mergeCells count="22">
    <mergeCell ref="M13:M14"/>
    <mergeCell ref="A11:E11"/>
    <mergeCell ref="F11:M11"/>
    <mergeCell ref="L2:M2"/>
    <mergeCell ref="I3:M5"/>
    <mergeCell ref="A7:M7"/>
    <mergeCell ref="J10:L10"/>
    <mergeCell ref="B8:G8"/>
    <mergeCell ref="A13:A14"/>
    <mergeCell ref="B13:B14"/>
    <mergeCell ref="C13:C14"/>
    <mergeCell ref="E13:E14"/>
    <mergeCell ref="L13:L14"/>
    <mergeCell ref="F13:H13"/>
    <mergeCell ref="I13:K13"/>
    <mergeCell ref="D13:D14"/>
    <mergeCell ref="A16:C16"/>
    <mergeCell ref="B20:J20"/>
    <mergeCell ref="B18:M19"/>
    <mergeCell ref="E26:F26"/>
    <mergeCell ref="H26:J26"/>
    <mergeCell ref="H25:J25"/>
  </mergeCells>
  <hyperlinks>
    <hyperlink ref="B18" r:id="rId1" display="consultantplus://offline/ref=D833979E70E696AE92584DA280381B40E7C74FCB171E7681A40ADECDED266245CAC09F9C10F90E32C78533D6D9F2E96121445C5900E3E8D2S3TBF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Виктория Бабина</dc:creator>
  <cp:lastModifiedBy>Анна Исаенкова</cp:lastModifiedBy>
  <dcterms:created xsi:type="dcterms:W3CDTF">2026-02-18T06:49:21Z</dcterms:created>
  <dcterms:modified xsi:type="dcterms:W3CDTF">2026-05-27T08:17:39Z</dcterms:modified>
</cp:coreProperties>
</file>