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fqpf7m6tqlu\общак\2026\ЕАТ.РФ\Поставка термоса\"/>
    </mc:Choice>
  </mc:AlternateContent>
  <xr:revisionPtr revIDLastSave="0" documentId="13_ncr:1_{2E0C1D08-AA7A-461F-9EB0-2B66CEC3CB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ПОСТАВЩИКА!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6" l="1"/>
  <c r="D7" i="6"/>
  <c r="P6" i="6"/>
  <c r="O6" i="6"/>
  <c r="K6" i="6"/>
  <c r="M6" i="6" s="1"/>
  <c r="N6" i="6" s="1"/>
  <c r="J6" i="6"/>
  <c r="H6" i="6"/>
  <c r="F6" i="6"/>
  <c r="A6" i="6"/>
  <c r="P5" i="6"/>
  <c r="P7" i="6" s="1"/>
  <c r="O5" i="6"/>
  <c r="K5" i="6"/>
  <c r="M5" i="6" s="1"/>
  <c r="N5" i="6" s="1"/>
  <c r="J5" i="6"/>
  <c r="J7" i="6" s="1"/>
  <c r="H5" i="6"/>
  <c r="H7" i="6" s="1"/>
  <c r="F5" i="6"/>
</calcChain>
</file>

<file path=xl/sharedStrings.xml><?xml version="1.0" encoding="utf-8"?>
<sst xmlns="http://schemas.openxmlformats.org/spreadsheetml/2006/main" count="25" uniqueCount="24">
  <si>
    <t>Цена за единицу товара, руб.</t>
  </si>
  <si>
    <t xml:space="preserve">σ
</t>
  </si>
  <si>
    <t>Ед. изм.</t>
  </si>
  <si>
    <t xml:space="preserve">Коэф-т вариации, %
</t>
  </si>
  <si>
    <t>Исполнитель №1</t>
  </si>
  <si>
    <t>Исполнитель №2</t>
  </si>
  <si>
    <t>Исполнитель №3</t>
  </si>
  <si>
    <t>Кол-во Исполнителей</t>
  </si>
  <si>
    <t>Средняя цена ед., руб</t>
  </si>
  <si>
    <t>НМЦД по МИН. руб.</t>
  </si>
  <si>
    <t>Сумма
Исполнитель №1</t>
  </si>
  <si>
    <t>Сумма
Исполнитель №2</t>
  </si>
  <si>
    <t>Сумма
Исполнитель №3</t>
  </si>
  <si>
    <t>ИТОГО:</t>
  </si>
  <si>
    <t>Цена за единицу, руб.</t>
  </si>
  <si>
    <t>Сумма, руб.</t>
  </si>
  <si>
    <t>шт</t>
  </si>
  <si>
    <t>*или эквивалент</t>
  </si>
  <si>
    <t>Формирование НМЦД на поставку термоса</t>
  </si>
  <si>
    <t>№
п/п</t>
  </si>
  <si>
    <t>Наименование товара
ОКПД2</t>
  </si>
  <si>
    <t>Кол-во ед.</t>
  </si>
  <si>
    <t>Термос с помпой BARTSCHER*
25.99.12.112
Назначение: для горячих напитков
Длина, мм: нее белее 181
Ширина, мм: не более 245
Высота, мм: не более 428
Вес нетто, кг: не более 4,2
Объем, л: не менее 5
Материал корпуса: нержавеющая сталь/пластик
Материал колбы: нержавеющая сталь
Сохраняет тепло, ч: не менее 30
Сохраняет холод, ч: не менее 30
Ручка для переноски: наличие
Предохранительное устройство крышки помпы: наличие
Диаметр, мм: не более 150
Двойные стенки: наличие
Система запирания: наличие
Крышка с механизмом заливки: наличие</t>
  </si>
  <si>
    <t>Настольный термос Арктика*
25.99.12.112
Цвет товара: металлик
Тип: термос
Материал корпуса: нержавеющая сталь/пластик
Материал колбы: нержавеющая сталь
Сохраняет тепло, ч: не менее 30
Сохраняет холод, ч: не менее 30
Объем, л: не более 3,5
Высота, см: не более 43
Диаметр горловины, см: 7,2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</si>
</sst>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\ _₽_-;\-* #,##0\ _₽_-;_-* &quot;-&quot;??\ _₽_-;_-@_-"/>
    <numFmt numFmtId="167" formatCode="#,##0.00_р_.;[Red]#,##0.00_р_."/>
    <numFmt numFmtId="168" formatCode="#,##0_р_.;[Red]#,##0_р_.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4" fontId="2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7" fontId="3" fillId="0" borderId="7" xfId="0" applyNumberFormat="1" applyFont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6" fontId="2" fillId="0" borderId="3" xfId="1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"/>
  <sheetViews>
    <sheetView tabSelected="1" zoomScale="120" zoomScaleNormal="120" zoomScaleSheetLayoutView="140" workbookViewId="0">
      <selection activeCell="B9" sqref="B9"/>
    </sheetView>
  </sheetViews>
  <sheetFormatPr defaultColWidth="8.85546875" defaultRowHeight="15.75" x14ac:dyDescent="0.25"/>
  <cols>
    <col min="1" max="1" width="6.7109375" style="2" bestFit="1" customWidth="1"/>
    <col min="2" max="2" width="36.85546875" style="2" customWidth="1"/>
    <col min="3" max="3" width="8.85546875" style="3" bestFit="1" customWidth="1"/>
    <col min="4" max="4" width="9.5703125" style="3" bestFit="1" customWidth="1"/>
    <col min="5" max="5" width="15.85546875" style="3" customWidth="1"/>
    <col min="6" max="6" width="14.28515625" style="3" customWidth="1"/>
    <col min="7" max="7" width="15.28515625" style="3" customWidth="1"/>
    <col min="8" max="8" width="13.28515625" style="3" customWidth="1"/>
    <col min="9" max="9" width="15.140625" style="2" customWidth="1"/>
    <col min="10" max="10" width="13.7109375" style="2" customWidth="1"/>
    <col min="11" max="11" width="11.85546875" style="2" customWidth="1"/>
    <col min="12" max="12" width="11.7109375" style="2" customWidth="1"/>
    <col min="13" max="13" width="10.28515625" style="2" customWidth="1"/>
    <col min="14" max="14" width="14" style="3" customWidth="1"/>
    <col min="15" max="15" width="12.5703125" style="2" customWidth="1"/>
    <col min="16" max="16" width="13.140625" style="2" bestFit="1" customWidth="1"/>
    <col min="17" max="16384" width="8.85546875" style="2"/>
  </cols>
  <sheetData>
    <row r="2" spans="1:16" x14ac:dyDescent="0.25">
      <c r="A2" s="1"/>
      <c r="B2" s="22" t="s">
        <v>18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3.9" customHeight="1" x14ac:dyDescent="0.25">
      <c r="A3" s="34" t="s">
        <v>19</v>
      </c>
      <c r="B3" s="36" t="s">
        <v>20</v>
      </c>
      <c r="C3" s="23" t="s">
        <v>2</v>
      </c>
      <c r="D3" s="25" t="s">
        <v>21</v>
      </c>
      <c r="E3" s="29" t="s">
        <v>0</v>
      </c>
      <c r="F3" s="30"/>
      <c r="G3" s="30"/>
      <c r="H3" s="30"/>
      <c r="I3" s="30"/>
      <c r="J3" s="31"/>
      <c r="K3" s="32" t="s">
        <v>8</v>
      </c>
      <c r="L3" s="32" t="s">
        <v>7</v>
      </c>
      <c r="M3" s="32" t="s">
        <v>1</v>
      </c>
      <c r="N3" s="32" t="s">
        <v>3</v>
      </c>
      <c r="O3" s="32" t="s">
        <v>9</v>
      </c>
      <c r="P3" s="34"/>
    </row>
    <row r="4" spans="1:16" ht="47.25" x14ac:dyDescent="0.25">
      <c r="A4" s="35"/>
      <c r="B4" s="37"/>
      <c r="C4" s="24"/>
      <c r="D4" s="26"/>
      <c r="E4" s="4" t="s">
        <v>4</v>
      </c>
      <c r="F4" s="5" t="s">
        <v>10</v>
      </c>
      <c r="G4" s="4" t="s">
        <v>5</v>
      </c>
      <c r="H4" s="5" t="s">
        <v>11</v>
      </c>
      <c r="I4" s="4" t="s">
        <v>6</v>
      </c>
      <c r="J4" s="5" t="s">
        <v>12</v>
      </c>
      <c r="K4" s="33"/>
      <c r="L4" s="33"/>
      <c r="M4" s="33"/>
      <c r="N4" s="33"/>
      <c r="O4" s="19" t="s">
        <v>14</v>
      </c>
      <c r="P4" s="6" t="s">
        <v>15</v>
      </c>
    </row>
    <row r="5" spans="1:16" ht="351.75" customHeight="1" x14ac:dyDescent="0.25">
      <c r="A5" s="21">
        <v>1</v>
      </c>
      <c r="B5" s="7" t="s">
        <v>22</v>
      </c>
      <c r="C5" s="20" t="s">
        <v>16</v>
      </c>
      <c r="D5" s="20">
        <v>2</v>
      </c>
      <c r="E5" s="10">
        <v>9000</v>
      </c>
      <c r="F5" s="38">
        <f>E5*D5</f>
        <v>18000</v>
      </c>
      <c r="G5" s="38">
        <v>9200</v>
      </c>
      <c r="H5" s="38">
        <f>G5*D5</f>
        <v>18400</v>
      </c>
      <c r="I5" s="38">
        <v>9300</v>
      </c>
      <c r="J5" s="38">
        <f>I5*D5</f>
        <v>18600</v>
      </c>
      <c r="K5" s="39">
        <f t="shared" ref="K5:K6" si="0">(E5+G5+I5)/3</f>
        <v>9166.6666666666661</v>
      </c>
      <c r="L5" s="40">
        <v>3</v>
      </c>
      <c r="M5" s="40">
        <f t="shared" ref="M5:M6" si="1">SQRT((POWER(E5-K5,2)+POWER(G5-K5,2)+POWER(I5-K5,2))/(L5-1))</f>
        <v>152.75252316519467</v>
      </c>
      <c r="N5" s="39">
        <f>100*(M5/K5)</f>
        <v>1.6663911618021239</v>
      </c>
      <c r="O5" s="41">
        <f>E5</f>
        <v>9000</v>
      </c>
      <c r="P5" s="10">
        <f>O5*D5</f>
        <v>18000</v>
      </c>
    </row>
    <row r="6" spans="1:16" ht="213" customHeight="1" x14ac:dyDescent="0.25">
      <c r="A6" s="21">
        <f>A5+1</f>
        <v>2</v>
      </c>
      <c r="B6" s="7" t="s">
        <v>23</v>
      </c>
      <c r="C6" s="8" t="s">
        <v>16</v>
      </c>
      <c r="D6" s="9">
        <v>2</v>
      </c>
      <c r="E6" s="10">
        <v>10000</v>
      </c>
      <c r="F6" s="10">
        <f t="shared" ref="F6" si="2">E6*D6</f>
        <v>20000</v>
      </c>
      <c r="G6" s="10">
        <v>10200</v>
      </c>
      <c r="H6" s="10">
        <f>D6*G6</f>
        <v>20400</v>
      </c>
      <c r="I6" s="10">
        <v>10300</v>
      </c>
      <c r="J6" s="10">
        <f t="shared" ref="J6" si="3">I6*D6</f>
        <v>20600</v>
      </c>
      <c r="K6" s="11">
        <f t="shared" si="0"/>
        <v>10166.666666666666</v>
      </c>
      <c r="L6" s="20">
        <v>3</v>
      </c>
      <c r="M6" s="10">
        <f t="shared" si="1"/>
        <v>152.75252316519467</v>
      </c>
      <c r="N6" s="10">
        <f>100*(M6/K6)</f>
        <v>1.5024838344117508</v>
      </c>
      <c r="O6" s="10">
        <f>E6</f>
        <v>10000</v>
      </c>
      <c r="P6" s="10">
        <f>O6*D6</f>
        <v>20000</v>
      </c>
    </row>
    <row r="7" spans="1:16" x14ac:dyDescent="0.25">
      <c r="A7" s="27" t="s">
        <v>13</v>
      </c>
      <c r="B7" s="28"/>
      <c r="C7" s="20"/>
      <c r="D7" s="12">
        <f>SUM(D5:D6)</f>
        <v>4</v>
      </c>
      <c r="E7" s="10"/>
      <c r="F7" s="6">
        <f>SUM(F5:F6)</f>
        <v>38000</v>
      </c>
      <c r="G7" s="13"/>
      <c r="H7" s="14">
        <f>SUM(H5:H6)</f>
        <v>38800</v>
      </c>
      <c r="I7" s="10"/>
      <c r="J7" s="6">
        <f>SUM(J5:J6)</f>
        <v>39200</v>
      </c>
      <c r="K7" s="11"/>
      <c r="L7" s="20"/>
      <c r="M7" s="10"/>
      <c r="N7" s="10"/>
      <c r="O7" s="10"/>
      <c r="P7" s="6">
        <f>SUM(P5:P6)</f>
        <v>38000</v>
      </c>
    </row>
    <row r="8" spans="1:16" x14ac:dyDescent="0.25">
      <c r="A8" s="15"/>
      <c r="B8" s="18" t="s">
        <v>17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</row>
  </sheetData>
  <sheetProtection formatColumns="0" formatRows="0" insertColumns="0" insertRows="0" insertHyperlinks="0"/>
  <protectedRanges>
    <protectedRange sqref="A9:M947" name="Диапазон1"/>
    <protectedRange sqref="D8:P8 C8 B8" name="Диапазон1_2"/>
  </protectedRanges>
  <mergeCells count="12">
    <mergeCell ref="A7:B7"/>
    <mergeCell ref="B2:P2"/>
    <mergeCell ref="C3:C4"/>
    <mergeCell ref="D3:D4"/>
    <mergeCell ref="E3:J3"/>
    <mergeCell ref="M3:M4"/>
    <mergeCell ref="N3:N4"/>
    <mergeCell ref="O3:P3"/>
    <mergeCell ref="K3:K4"/>
    <mergeCell ref="L3:L4"/>
    <mergeCell ref="A3:A4"/>
    <mergeCell ref="B3:B4"/>
  </mergeCells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ПОСТАВЩИКА!</vt:lpstr>
    </vt:vector>
  </TitlesOfParts>
  <Company>DGZ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Белова</dc:creator>
  <cp:lastModifiedBy>natalyaG</cp:lastModifiedBy>
  <cp:lastPrinted>2026-02-04T07:14:00Z</cp:lastPrinted>
  <dcterms:created xsi:type="dcterms:W3CDTF">2014-01-29T09:28:07Z</dcterms:created>
  <dcterms:modified xsi:type="dcterms:W3CDTF">2026-05-22T11:31:30Z</dcterms:modified>
</cp:coreProperties>
</file>