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500"/>
  </bookViews>
  <sheets>
    <sheet name="светильник" sheetId="5" r:id="rId1"/>
    <sheet name="Лист2" sheetId="2" r:id="rId2"/>
    <sheet name="Лист3" sheetId="3" r:id="rId3"/>
  </sheets>
  <calcPr calcId="162913" refMode="R1C1" fullPrecision="0"/>
</workbook>
</file>

<file path=xl/calcChain.xml><?xml version="1.0" encoding="utf-8"?>
<calcChain xmlns="http://schemas.openxmlformats.org/spreadsheetml/2006/main">
  <c r="L6" i="5" l="1"/>
  <c r="K6" i="5"/>
  <c r="J6" i="5"/>
  <c r="O6" i="5" s="1"/>
  <c r="O7" i="5" s="1"/>
  <c r="M6" i="5" l="1"/>
</calcChain>
</file>

<file path=xl/sharedStrings.xml><?xml version="1.0" encoding="utf-8"?>
<sst xmlns="http://schemas.openxmlformats.org/spreadsheetml/2006/main" count="31" uniqueCount="30">
  <si>
    <t xml:space="preserve">РЕЗУЛЬТАТ ИЗУЧЕНИЯ РЫНКА </t>
  </si>
  <si>
    <t>Наименование закупаемого товара</t>
  </si>
  <si>
    <t>Единица измерения</t>
  </si>
  <si>
    <t>Отпускные оптовые цены за единицу товара у производителей (поставщиков) товаров на день проведения анализа рынка, рублей*</t>
  </si>
  <si>
    <t>Однородность совокупности значений выявленных цен, используемых в расчете НМЦК</t>
  </si>
  <si>
    <t>Количество товара</t>
  </si>
  <si>
    <t>Предлагаемая начальная (максимальная) цена контракта, рублей**</t>
  </si>
  <si>
    <t>Среднерыночная цена за единицу товара, рублей</t>
  </si>
  <si>
    <t>Среднее квадратичное отклонение</t>
  </si>
  <si>
    <t>Стандартное отклонение</t>
  </si>
  <si>
    <t>№ п/п</t>
  </si>
  <si>
    <t xml:space="preserve">Поставщик №1   </t>
  </si>
  <si>
    <t xml:space="preserve">Поставщик №2   </t>
  </si>
  <si>
    <t xml:space="preserve">Поставщик №3      </t>
  </si>
  <si>
    <t>Анализ рынка товаров (работ, услуг) проводил:</t>
  </si>
  <si>
    <t xml:space="preserve">                            (должность)                                                                                  (подпись)                                                              (фамилия, инициалы)</t>
  </si>
  <si>
    <t>ИТОГО</t>
  </si>
  <si>
    <r>
      <t>Коэффициент вариации цен V</t>
    </r>
    <r>
      <rPr>
        <b/>
        <sz val="9"/>
        <color theme="1"/>
        <rFont val="Times New Roman"/>
        <family val="1"/>
        <charset val="204"/>
      </rPr>
      <t xml:space="preserve"> (%) </t>
    </r>
    <r>
      <rPr>
        <b/>
        <i/>
        <sz val="9"/>
        <color rgb="FFFF0000"/>
        <rFont val="Times New Roman"/>
        <family val="1"/>
        <charset val="204"/>
      </rPr>
      <t>(не должен превышать 33%)</t>
    </r>
  </si>
  <si>
    <t>ОКПД2</t>
  </si>
  <si>
    <r>
      <t xml:space="preserve">Начальник ОКБИиХО         </t>
    </r>
    <r>
      <rPr>
        <sz val="11"/>
        <color theme="1"/>
        <rFont val="Times New Roman"/>
        <family val="1"/>
        <charset val="204"/>
      </rPr>
      <t xml:space="preserve">                                _____________________                        Копытцева Д.Д.</t>
    </r>
  </si>
  <si>
    <t>Согласовано:</t>
  </si>
  <si>
    <r>
      <t xml:space="preserve">Заместитель начальника    </t>
    </r>
    <r>
      <rPr>
        <sz val="11"/>
        <color theme="1"/>
        <rFont val="Times New Roman"/>
        <family val="1"/>
        <charset val="204"/>
      </rPr>
      <t xml:space="preserve">                                _____________________                        Шишелова О.И.</t>
    </r>
  </si>
  <si>
    <t xml:space="preserve"> * Обоснование формирования начальной (максимальной) цены контракта:  начальная (максимальная) цена сформирована методом сопоставления  цен (анализа рынка), отпускные оптовые цены предоставлены с учетом поставки товара до конца 2026 года.
** включает в себя стоимость Товара, все расходы на тару, упаковку и доставку Товара до склада Государственного заказчика и включает в себя все налоги, определяемые действующим законодательством Российской Федерации, расходы на страхование, уплату таможенных пошлин, налогов, сборов и другие обязательные платежи, связанные с исполнением обязательств по Контракту. 
</t>
  </si>
  <si>
    <t>1.</t>
  </si>
  <si>
    <t>шт.</t>
  </si>
  <si>
    <t>цен товаров по состоянию на «29» июля 2026 года</t>
  </si>
  <si>
    <t>дверь 900*2000мм в комплекте, с учетом доставки и монтажа</t>
  </si>
  <si>
    <t xml:space="preserve"> Коммерческое предлож. вх. №  26/КП/175 от 18.06.2026</t>
  </si>
  <si>
    <t xml:space="preserve"> Коммерческое предлож. вх. №  26/КП/174 от 18.06.2026</t>
  </si>
  <si>
    <t xml:space="preserve"> Коммерческое предлож. вх. №  26/КП/176 от 18.06.2026.2026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</si>
</sst>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25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b/>
      <i/>
      <sz val="9"/>
      <color rgb="FFFF0000"/>
      <name val="Times New Roman"/>
      <family val="1"/>
      <charset val="204"/>
    </font>
    <font>
      <sz val="7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horizontal="justify"/>
    </xf>
    <xf numFmtId="0" fontId="5" fillId="0" borderId="0" xfId="0" applyFont="1"/>
    <xf numFmtId="0" fontId="11" fillId="0" borderId="0" xfId="0" applyFont="1"/>
    <xf numFmtId="0" fontId="9" fillId="0" borderId="0" xfId="0" applyFont="1"/>
    <xf numFmtId="2" fontId="2" fillId="0" borderId="1" xfId="0" applyNumberFormat="1" applyFont="1" applyBorder="1" applyAlignment="1">
      <alignment horizontal="center" wrapText="1"/>
    </xf>
    <xf numFmtId="10" fontId="4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2" fontId="3" fillId="0" borderId="1" xfId="0" applyNumberFormat="1" applyFont="1" applyBorder="1" applyAlignment="1">
      <alignment horizontal="center" wrapText="1"/>
    </xf>
    <xf numFmtId="0" fontId="0" fillId="0" borderId="0" xfId="0" applyBorder="1"/>
    <xf numFmtId="164" fontId="0" fillId="0" borderId="0" xfId="0" applyNumberFormat="1"/>
    <xf numFmtId="164" fontId="0" fillId="0" borderId="0" xfId="0" applyNumberFormat="1" applyBorder="1"/>
    <xf numFmtId="0" fontId="2" fillId="0" borderId="0" xfId="0" applyFont="1" applyBorder="1" applyAlignment="1">
      <alignment wrapText="1"/>
    </xf>
    <xf numFmtId="0" fontId="5" fillId="0" borderId="0" xfId="0" applyFont="1" applyBorder="1" applyAlignment="1">
      <alignment horizontal="right" vertical="top" wrapText="1"/>
    </xf>
    <xf numFmtId="0" fontId="6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2" fontId="3" fillId="0" borderId="0" xfId="0" applyNumberFormat="1" applyFont="1" applyBorder="1" applyAlignment="1">
      <alignment horizontal="center" wrapText="1"/>
    </xf>
    <xf numFmtId="2" fontId="2" fillId="0" borderId="0" xfId="0" applyNumberFormat="1" applyFont="1" applyBorder="1" applyAlignment="1">
      <alignment horizontal="center" wrapText="1"/>
    </xf>
    <xf numFmtId="10" fontId="4" fillId="0" borderId="0" xfId="0" applyNumberFormat="1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4" fontId="8" fillId="0" borderId="0" xfId="0" applyNumberFormat="1" applyFont="1" applyBorder="1" applyAlignment="1">
      <alignment horizontal="center" wrapText="1"/>
    </xf>
    <xf numFmtId="0" fontId="14" fillId="0" borderId="0" xfId="0" applyFont="1"/>
    <xf numFmtId="0" fontId="1" fillId="0" borderId="0" xfId="0" applyFont="1" applyAlignment="1"/>
    <xf numFmtId="4" fontId="18" fillId="0" borderId="1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right" vertical="top" wrapText="1"/>
    </xf>
    <xf numFmtId="0" fontId="20" fillId="0" borderId="1" xfId="0" applyFont="1" applyBorder="1" applyAlignment="1">
      <alignment horizontal="center" wrapText="1"/>
    </xf>
    <xf numFmtId="0" fontId="2" fillId="0" borderId="1" xfId="0" applyFont="1" applyBorder="1"/>
    <xf numFmtId="0" fontId="2" fillId="0" borderId="13" xfId="0" applyFont="1" applyBorder="1" applyAlignment="1">
      <alignment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textRotation="90" wrapText="1"/>
    </xf>
    <xf numFmtId="0" fontId="7" fillId="0" borderId="1" xfId="0" applyFont="1" applyBorder="1" applyAlignment="1">
      <alignment horizontal="center" vertical="center" wrapText="1"/>
    </xf>
    <xf numFmtId="4" fontId="22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10" fontId="23" fillId="0" borderId="1" xfId="0" applyNumberFormat="1" applyFont="1" applyBorder="1" applyAlignment="1">
      <alignment horizontal="center" vertical="center" wrapText="1"/>
    </xf>
    <xf numFmtId="4" fontId="2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9" fillId="0" borderId="10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11" xfId="0" applyFont="1" applyBorder="1" applyAlignment="1">
      <alignment horizontal="center" vertical="center" textRotation="90" wrapText="1"/>
    </xf>
    <xf numFmtId="0" fontId="10" fillId="0" borderId="6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textRotation="90" wrapText="1"/>
    </xf>
    <xf numFmtId="0" fontId="12" fillId="0" borderId="4" xfId="0" applyFont="1" applyBorder="1" applyAlignment="1">
      <alignment horizontal="center" vertical="center" textRotation="90" wrapText="1"/>
    </xf>
    <xf numFmtId="0" fontId="17" fillId="0" borderId="3" xfId="0" applyFont="1" applyBorder="1" applyAlignment="1">
      <alignment horizontal="center" vertical="center" textRotation="90" wrapText="1"/>
    </xf>
    <xf numFmtId="0" fontId="21" fillId="0" borderId="5" xfId="0" applyFont="1" applyBorder="1"/>
    <xf numFmtId="0" fontId="12" fillId="2" borderId="2" xfId="0" applyFont="1" applyFill="1" applyBorder="1" applyAlignment="1">
      <alignment horizontal="center" vertical="center" textRotation="90" wrapText="1"/>
    </xf>
    <xf numFmtId="0" fontId="12" fillId="2" borderId="4" xfId="0" applyFont="1" applyFill="1" applyBorder="1" applyAlignment="1">
      <alignment horizontal="center" vertical="center" textRotation="90" wrapText="1"/>
    </xf>
    <xf numFmtId="0" fontId="17" fillId="2" borderId="3" xfId="0" applyFont="1" applyFill="1" applyBorder="1" applyAlignment="1">
      <alignment horizontal="center" vertical="center" textRotation="90" wrapText="1"/>
    </xf>
    <xf numFmtId="0" fontId="13" fillId="2" borderId="5" xfId="0" applyFont="1" applyFill="1" applyBorder="1"/>
    <xf numFmtId="0" fontId="10" fillId="0" borderId="1" xfId="0" applyFont="1" applyBorder="1" applyAlignment="1">
      <alignment horizontal="center" vertical="center" textRotation="90" wrapText="1"/>
    </xf>
    <xf numFmtId="0" fontId="10" fillId="0" borderId="1" xfId="0" applyFont="1" applyBorder="1" applyAlignment="1">
      <alignment horizontal="center" vertical="top" wrapText="1"/>
    </xf>
    <xf numFmtId="0" fontId="10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2" fontId="7" fillId="0" borderId="6" xfId="0" applyNumberFormat="1" applyFont="1" applyBorder="1" applyAlignment="1">
      <alignment horizontal="center" vertical="center" wrapText="1"/>
    </xf>
    <xf numFmtId="2" fontId="7" fillId="0" borderId="7" xfId="0" applyNumberFormat="1" applyFont="1" applyBorder="1" applyAlignment="1">
      <alignment horizontal="center" vertical="center" wrapText="1"/>
    </xf>
    <xf numFmtId="2" fontId="7" fillId="2" borderId="6" xfId="0" applyNumberFormat="1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3"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57150</xdr:colOff>
      <xdr:row>3</xdr:row>
      <xdr:rowOff>876300</xdr:rowOff>
    </xdr:from>
    <xdr:to>
      <xdr:col>11</xdr:col>
      <xdr:colOff>671575</xdr:colOff>
      <xdr:row>3</xdr:row>
      <xdr:rowOff>1247775</xdr:rowOff>
    </xdr:to>
    <xdr:pic>
      <xdr:nvPicPr>
        <xdr:cNvPr id="2" name="Picture 2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00675" y="2162175"/>
          <a:ext cx="6144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133350</xdr:colOff>
      <xdr:row>3</xdr:row>
      <xdr:rowOff>1114425</xdr:rowOff>
    </xdr:from>
    <xdr:to>
      <xdr:col>12</xdr:col>
      <xdr:colOff>747898</xdr:colOff>
      <xdr:row>4</xdr:row>
      <xdr:rowOff>57150</xdr:rowOff>
    </xdr:to>
    <xdr:pic>
      <xdr:nvPicPr>
        <xdr:cNvPr id="3" name="Picture 1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191250" y="2400300"/>
          <a:ext cx="614548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8"/>
  <sheetViews>
    <sheetView tabSelected="1" zoomScaleNormal="100" workbookViewId="0">
      <selection activeCell="H19" sqref="H19"/>
    </sheetView>
  </sheetViews>
  <sheetFormatPr defaultRowHeight="15" x14ac:dyDescent="0.25"/>
  <cols>
    <col min="1" max="1" width="3.85546875" customWidth="1"/>
    <col min="2" max="2" width="24.85546875" customWidth="1"/>
    <col min="3" max="3" width="5.140625" customWidth="1"/>
    <col min="4" max="4" width="3.5703125" customWidth="1"/>
    <col min="5" max="5" width="5.42578125" customWidth="1"/>
    <col min="6" max="6" width="3.28515625" customWidth="1"/>
    <col min="7" max="7" width="5.42578125" customWidth="1"/>
    <col min="8" max="8" width="3" customWidth="1"/>
    <col min="9" max="9" width="6" customWidth="1"/>
    <col min="10" max="10" width="11" customWidth="1"/>
    <col min="11" max="11" width="8.5703125" customWidth="1"/>
    <col min="12" max="12" width="10.7109375" customWidth="1"/>
    <col min="13" max="13" width="11.85546875" customWidth="1"/>
    <col min="14" max="14" width="10.140625" customWidth="1"/>
    <col min="15" max="15" width="15.42578125" customWidth="1"/>
    <col min="16" max="16" width="10.28515625" customWidth="1"/>
    <col min="17" max="17" width="11" bestFit="1" customWidth="1"/>
    <col min="18" max="18" width="45.7109375" customWidth="1"/>
    <col min="19" max="19" width="11" bestFit="1" customWidth="1"/>
  </cols>
  <sheetData>
    <row r="1" spans="1:27" ht="18.75" x14ac:dyDescent="0.3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22"/>
      <c r="Q1" s="22"/>
    </row>
    <row r="2" spans="1:27" ht="18.75" x14ac:dyDescent="0.3">
      <c r="A2" s="37" t="s">
        <v>25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22"/>
      <c r="Q2" s="22"/>
    </row>
    <row r="3" spans="1:27" ht="63.75" customHeight="1" x14ac:dyDescent="0.25">
      <c r="A3" s="39" t="s">
        <v>10</v>
      </c>
      <c r="B3" s="39" t="s">
        <v>1</v>
      </c>
      <c r="C3" s="41" t="s">
        <v>2</v>
      </c>
      <c r="D3" s="43" t="s">
        <v>3</v>
      </c>
      <c r="E3" s="44"/>
      <c r="F3" s="44"/>
      <c r="G3" s="44"/>
      <c r="H3" s="44"/>
      <c r="I3" s="44"/>
      <c r="J3" s="39" t="s">
        <v>7</v>
      </c>
      <c r="K3" s="45" t="s">
        <v>4</v>
      </c>
      <c r="L3" s="45"/>
      <c r="M3" s="45"/>
      <c r="N3" s="45" t="s">
        <v>5</v>
      </c>
      <c r="O3" s="39" t="s">
        <v>6</v>
      </c>
      <c r="P3" s="46" t="s">
        <v>18</v>
      </c>
    </row>
    <row r="4" spans="1:27" ht="102" customHeight="1" x14ac:dyDescent="0.25">
      <c r="A4" s="39"/>
      <c r="B4" s="39"/>
      <c r="C4" s="41"/>
      <c r="D4" s="49" t="s">
        <v>11</v>
      </c>
      <c r="E4" s="51" t="s">
        <v>27</v>
      </c>
      <c r="F4" s="53" t="s">
        <v>12</v>
      </c>
      <c r="G4" s="55" t="s">
        <v>28</v>
      </c>
      <c r="H4" s="53" t="s">
        <v>13</v>
      </c>
      <c r="I4" s="55" t="s">
        <v>29</v>
      </c>
      <c r="J4" s="39"/>
      <c r="K4" s="57" t="s">
        <v>9</v>
      </c>
      <c r="L4" s="58" t="s">
        <v>8</v>
      </c>
      <c r="M4" s="58" t="s">
        <v>17</v>
      </c>
      <c r="N4" s="45"/>
      <c r="O4" s="39"/>
      <c r="P4" s="47"/>
    </row>
    <row r="5" spans="1:27" x14ac:dyDescent="0.25">
      <c r="A5" s="40"/>
      <c r="B5" s="40"/>
      <c r="C5" s="42"/>
      <c r="D5" s="50"/>
      <c r="E5" s="52"/>
      <c r="F5" s="54"/>
      <c r="G5" s="56"/>
      <c r="H5" s="54"/>
      <c r="I5" s="56"/>
      <c r="J5" s="39"/>
      <c r="K5" s="57"/>
      <c r="L5" s="58"/>
      <c r="M5" s="58"/>
      <c r="N5" s="45"/>
      <c r="O5" s="39"/>
      <c r="P5" s="48"/>
    </row>
    <row r="6" spans="1:27" ht="38.25" x14ac:dyDescent="0.25">
      <c r="A6" s="35" t="s">
        <v>23</v>
      </c>
      <c r="B6" s="35" t="s">
        <v>26</v>
      </c>
      <c r="C6" s="29" t="s">
        <v>24</v>
      </c>
      <c r="D6" s="61">
        <v>29680</v>
      </c>
      <c r="E6" s="62"/>
      <c r="F6" s="63">
        <v>26600</v>
      </c>
      <c r="G6" s="64"/>
      <c r="H6" s="63">
        <v>29437</v>
      </c>
      <c r="I6" s="64"/>
      <c r="J6" s="31">
        <f>(D6+F6+H6)/3</f>
        <v>28572.33</v>
      </c>
      <c r="K6" s="32">
        <f t="shared" ref="K6" si="0">STDEV(D6:I6)</f>
        <v>1712.41</v>
      </c>
      <c r="L6" s="32">
        <f t="shared" ref="L6" si="1">AVERAGE(D6:I6)</f>
        <v>28572.33</v>
      </c>
      <c r="M6" s="33">
        <f t="shared" ref="M6" si="2">K6/L6</f>
        <v>5.9900000000000002E-2</v>
      </c>
      <c r="N6" s="30">
        <v>3</v>
      </c>
      <c r="O6" s="34">
        <f t="shared" ref="O6" si="3">J6*N6</f>
        <v>85716.99</v>
      </c>
      <c r="P6" s="28"/>
    </row>
    <row r="7" spans="1:27" x14ac:dyDescent="0.25">
      <c r="A7" s="27"/>
      <c r="B7" s="24" t="s">
        <v>16</v>
      </c>
      <c r="C7" s="25"/>
      <c r="D7" s="60"/>
      <c r="E7" s="60"/>
      <c r="F7" s="60"/>
      <c r="G7" s="60"/>
      <c r="H7" s="60"/>
      <c r="I7" s="60"/>
      <c r="J7" s="8"/>
      <c r="K7" s="5"/>
      <c r="L7" s="5"/>
      <c r="M7" s="6"/>
      <c r="N7" s="7"/>
      <c r="O7" s="23">
        <f>SUM(O6:O6)</f>
        <v>85716.99</v>
      </c>
      <c r="P7" s="26"/>
      <c r="Q7" s="11"/>
      <c r="R7" s="11"/>
      <c r="S7" s="11"/>
      <c r="T7" s="9"/>
      <c r="U7" s="9"/>
      <c r="V7" s="9"/>
      <c r="W7" s="9"/>
      <c r="X7" s="9"/>
      <c r="Y7" s="9"/>
      <c r="Z7" s="9"/>
      <c r="AA7" s="9"/>
    </row>
    <row r="8" spans="1:27" ht="15.75" x14ac:dyDescent="0.25">
      <c r="A8" s="12"/>
      <c r="B8" s="13"/>
      <c r="C8" s="14"/>
      <c r="D8" s="15"/>
      <c r="E8" s="15"/>
      <c r="F8" s="15"/>
      <c r="G8" s="15"/>
      <c r="H8" s="15"/>
      <c r="I8" s="15"/>
      <c r="J8" s="16"/>
      <c r="K8" s="17"/>
      <c r="L8" s="17"/>
      <c r="M8" s="18"/>
      <c r="N8" s="19"/>
      <c r="O8" s="20"/>
      <c r="P8" s="9"/>
      <c r="Q8" s="11"/>
      <c r="R8" s="11"/>
      <c r="S8" s="11"/>
      <c r="T8" s="9"/>
      <c r="U8" s="9"/>
      <c r="V8" s="9"/>
      <c r="W8" s="9"/>
      <c r="X8" s="9"/>
      <c r="Y8" s="9"/>
      <c r="Z8" s="9"/>
      <c r="AA8" s="9"/>
    </row>
    <row r="9" spans="1:27" ht="60" customHeight="1" x14ac:dyDescent="0.25">
      <c r="A9" s="59" t="s">
        <v>22</v>
      </c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Q9" s="10"/>
      <c r="R9" s="10"/>
      <c r="S9" s="10"/>
    </row>
    <row r="10" spans="1:27" ht="15" customHeight="1" x14ac:dyDescent="0.3">
      <c r="A10" s="1"/>
      <c r="Q10" s="10"/>
      <c r="R10" s="10"/>
      <c r="S10" s="10"/>
    </row>
    <row r="11" spans="1:27" ht="15.75" customHeight="1" x14ac:dyDescent="0.25">
      <c r="A11" s="2" t="s">
        <v>14</v>
      </c>
      <c r="Q11" s="10"/>
      <c r="R11" s="10"/>
      <c r="S11" s="10"/>
    </row>
    <row r="12" spans="1:27" x14ac:dyDescent="0.25">
      <c r="A12" s="3" t="s">
        <v>19</v>
      </c>
      <c r="K12" s="21"/>
      <c r="Q12" s="10"/>
      <c r="R12" s="10"/>
      <c r="S12" s="10"/>
    </row>
    <row r="13" spans="1:27" x14ac:dyDescent="0.25">
      <c r="A13" s="4" t="s">
        <v>15</v>
      </c>
      <c r="Q13" s="10"/>
      <c r="R13" s="10"/>
      <c r="S13" s="10"/>
    </row>
    <row r="14" spans="1:27" ht="15.75" x14ac:dyDescent="0.25">
      <c r="A14" s="2" t="s">
        <v>20</v>
      </c>
      <c r="Q14" s="10"/>
      <c r="R14" s="10"/>
      <c r="S14" s="10"/>
    </row>
    <row r="15" spans="1:27" x14ac:dyDescent="0.25">
      <c r="A15" s="3" t="s">
        <v>21</v>
      </c>
      <c r="K15" s="21"/>
      <c r="Q15" s="10"/>
      <c r="R15" s="10"/>
      <c r="S15" s="10"/>
    </row>
    <row r="16" spans="1:27" x14ac:dyDescent="0.25">
      <c r="A16" s="4" t="s">
        <v>15</v>
      </c>
    </row>
    <row r="17" spans="1:11" x14ac:dyDescent="0.25">
      <c r="A17" s="3"/>
      <c r="K17" s="21"/>
    </row>
    <row r="18" spans="1:11" x14ac:dyDescent="0.25">
      <c r="A18" s="4"/>
    </row>
  </sheetData>
  <mergeCells count="27">
    <mergeCell ref="A9:O9"/>
    <mergeCell ref="D7:E7"/>
    <mergeCell ref="F7:G7"/>
    <mergeCell ref="H7:I7"/>
    <mergeCell ref="D6:E6"/>
    <mergeCell ref="F6:G6"/>
    <mergeCell ref="H6:I6"/>
    <mergeCell ref="P3:P5"/>
    <mergeCell ref="D4:D5"/>
    <mergeCell ref="E4:E5"/>
    <mergeCell ref="F4:F5"/>
    <mergeCell ref="G4:G5"/>
    <mergeCell ref="H4:H5"/>
    <mergeCell ref="I4:I5"/>
    <mergeCell ref="K4:K5"/>
    <mergeCell ref="L4:L5"/>
    <mergeCell ref="M4:M5"/>
    <mergeCell ref="A1:O1"/>
    <mergeCell ref="A2:O2"/>
    <mergeCell ref="A3:A5"/>
    <mergeCell ref="B3:B5"/>
    <mergeCell ref="C3:C5"/>
    <mergeCell ref="D3:I3"/>
    <mergeCell ref="J3:J5"/>
    <mergeCell ref="K3:M3"/>
    <mergeCell ref="N3:N5"/>
    <mergeCell ref="O3:O5"/>
  </mergeCells>
  <conditionalFormatting sqref="M6">
    <cfRule type="cellIs" dxfId="2" priority="1" operator="greaterThan">
      <formula>0.33</formula>
    </cfRule>
    <cfRule type="cellIs" dxfId="1" priority="2" operator="greaterThan">
      <formula>0.33</formula>
    </cfRule>
    <cfRule type="cellIs" dxfId="0" priority="3" operator="greaterThan">
      <formula>0.33</formula>
    </cfRule>
  </conditionalFormatting>
  <pageMargins left="0.70866141732283472" right="0.31496062992125984" top="0.15748031496062992" bottom="0.31496062992125984" header="0.31496062992125984" footer="0.31496062992125984"/>
  <pageSetup paperSize="9" scale="69" orientation="landscape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светильник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2026-07-30T08:18:40Z</dcterms:modified>
</cp:coreProperties>
</file>