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разное можно удалять\ИК-16\4. автозапчасти\"/>
    </mc:Choice>
  </mc:AlternateContent>
  <bookViews>
    <workbookView xWindow="0" yWindow="0" windowWidth="28800" windowHeight="11835"/>
  </bookViews>
  <sheets>
    <sheet name="Лист2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7" i="2" l="1"/>
  <c r="M6" i="2"/>
  <c r="N7" i="2" l="1"/>
  <c r="L7" i="2"/>
  <c r="K7" i="2"/>
  <c r="H7" i="2"/>
  <c r="I7" i="2" s="1"/>
  <c r="J7" i="2" s="1"/>
  <c r="N6" i="2"/>
  <c r="N8" i="2" s="1"/>
  <c r="L6" i="2"/>
  <c r="K6" i="2"/>
  <c r="H6" i="2"/>
  <c r="I6" i="2" s="1"/>
  <c r="J6" i="2" s="1"/>
</calcChain>
</file>

<file path=xl/sharedStrings.xml><?xml version="1.0" encoding="utf-8"?>
<sst xmlns="http://schemas.openxmlformats.org/spreadsheetml/2006/main" count="27" uniqueCount="26">
  <si>
    <t xml:space="preserve">Приложение 1_к Документации </t>
  </si>
  <si>
    <t>№</t>
  </si>
  <si>
    <t>Наименование предмета контракта</t>
  </si>
  <si>
    <t>Ед. изм</t>
  </si>
  <si>
    <t>Кол-во</t>
  </si>
  <si>
    <t>Источник информации о цене (руб./ед.изм.)</t>
  </si>
  <si>
    <t>Однородность совокупности значений выявленных цен, используемых в расчете НМЦК**</t>
  </si>
  <si>
    <t>НМЦК, определенная методом сопоставимых рыночных цен (анализа рынка)*</t>
  </si>
  <si>
    <t xml:space="preserve">Средняя арифметическая цена за единицу     &lt;ц&gt; </t>
  </si>
  <si>
    <t>Среднее квадратичное отклонение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</si>
  <si>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</si>
  <si>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r>
      <rPr>
        <b/>
        <sz val="10"/>
        <color indexed="8"/>
        <rFont val="Times New Roman"/>
        <family val="1"/>
        <charset val="204"/>
      </rPr>
      <t>Расчет НМЦК по формуле</t>
    </r>
    <r>
      <rPr>
        <sz val="10"/>
        <color indexed="8"/>
        <rFont val="Times New Roman"/>
        <family val="1"/>
        <charset val="204"/>
      </rPr>
      <t xml:space="preserve">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</si>
  <si>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Цена за единицу изм. (руб.)</t>
  </si>
  <si>
    <t>ИТОГО</t>
  </si>
  <si>
    <t xml:space="preserve">*Определение НМЦК произведено Заказчиком в соответствии с  Приказом Минэкономразвития России от 02.10.2013 N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исполнителем)". </t>
  </si>
  <si>
    <t>** В соответствии с п.3.20.1 Методических рекомендаций, утвержденных приказом Минэкономразвития РФ от 02.10.2013 №567 расчет произведен с помощью стандартных функций табличного редактора EXCEL.</t>
  </si>
  <si>
    <t>шт</t>
  </si>
  <si>
    <t>Обоснование начальной (максимальной) цены контракта на 16.07.2026</t>
  </si>
  <si>
    <t xml:space="preserve">Коммерческое предложение №1 вх. №2020ж         от 15.07.26
</t>
  </si>
  <si>
    <t xml:space="preserve">Коммерческое предложение №2 вх. №2020ж/2         от 15.07.26
</t>
  </si>
  <si>
    <t xml:space="preserve">Коммерческое предложение №3 вх. №2020ж/3         от 15.07.26
</t>
  </si>
  <si>
    <t>Барабан тормозной для а/м Lada Largus 12-,(с подшип. +ABS) Marshall</t>
  </si>
  <si>
    <t>РЕМ-комплект монтажный барабанных тормозных колодок RENAULT FEBEST 0204-G15RAR-KIT</t>
  </si>
  <si>
    <t>Источник финансирования: (Глава; Раздел(подраздел); Целевая статья; Вид расходов; КОСГУ):32003054240690048244</t>
  </si>
  <si>
    <t>Наименьшая Цена за единицу изм.  (руб.)</t>
  </si>
  <si>
    <t>НМЦК с учетом наименьшей цены за единицу (руб.)**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</si>
</sst>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11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 applyFill="1"/>
    <xf numFmtId="0" fontId="1" fillId="0" borderId="0" xfId="0" applyFont="1" applyFill="1" applyAlignment="1">
      <alignment vertical="top"/>
    </xf>
    <xf numFmtId="0" fontId="2" fillId="0" borderId="0" xfId="0" applyFont="1" applyFill="1" applyAlignment="1">
      <alignment horizontal="left" wrapText="1"/>
    </xf>
    <xf numFmtId="0" fontId="2" fillId="0" borderId="0" xfId="0" applyFont="1" applyFill="1" applyBorder="1" applyAlignment="1">
      <alignment horizontal="left" vertical="center" wrapText="1"/>
    </xf>
    <xf numFmtId="0" fontId="1" fillId="0" borderId="0" xfId="0" applyFont="1" applyFill="1" applyAlignment="1">
      <alignment wrapText="1"/>
    </xf>
    <xf numFmtId="0" fontId="3" fillId="0" borderId="6" xfId="0" applyFont="1" applyFill="1" applyBorder="1" applyAlignment="1">
      <alignment horizontal="center" vertical="top" wrapText="1"/>
    </xf>
    <xf numFmtId="0" fontId="5" fillId="0" borderId="6" xfId="0" applyFont="1" applyFill="1" applyBorder="1" applyAlignment="1">
      <alignment horizontal="center" vertical="top" wrapText="1"/>
    </xf>
    <xf numFmtId="0" fontId="2" fillId="0" borderId="6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top" wrapText="1"/>
    </xf>
    <xf numFmtId="0" fontId="6" fillId="0" borderId="4" xfId="0" applyFont="1" applyFill="1" applyBorder="1" applyAlignment="1">
      <alignment horizontal="center" vertical="top" wrapText="1"/>
    </xf>
    <xf numFmtId="0" fontId="5" fillId="0" borderId="4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top" wrapText="1"/>
    </xf>
    <xf numFmtId="0" fontId="0" fillId="0" borderId="3" xfId="0" applyBorder="1" applyAlignment="1">
      <alignment horizontal="center" vertical="center"/>
    </xf>
    <xf numFmtId="0" fontId="8" fillId="0" borderId="0" xfId="0" applyFont="1" applyAlignment="1">
      <alignment wrapText="1"/>
    </xf>
    <xf numFmtId="0" fontId="1" fillId="0" borderId="0" xfId="0" applyFont="1"/>
    <xf numFmtId="0" fontId="1" fillId="0" borderId="0" xfId="0" applyFont="1" applyAlignment="1">
      <alignment horizontal="center" vertical="top"/>
    </xf>
    <xf numFmtId="0" fontId="1" fillId="0" borderId="0" xfId="0" applyFont="1" applyFill="1" applyAlignment="1"/>
    <xf numFmtId="0" fontId="1" fillId="0" borderId="0" xfId="0" applyFont="1" applyAlignment="1">
      <alignment horizontal="left" wrapText="1"/>
    </xf>
    <xf numFmtId="0" fontId="10" fillId="0" borderId="3" xfId="0" applyFont="1" applyBorder="1"/>
    <xf numFmtId="2" fontId="0" fillId="0" borderId="3" xfId="0" applyNumberFormat="1" applyBorder="1" applyAlignment="1">
      <alignment horizontal="center" vertical="center"/>
    </xf>
    <xf numFmtId="4" fontId="5" fillId="0" borderId="3" xfId="0" applyNumberFormat="1" applyFont="1" applyBorder="1" applyAlignment="1">
      <alignment horizontal="center" vertical="center" wrapText="1"/>
    </xf>
    <xf numFmtId="4" fontId="1" fillId="0" borderId="3" xfId="0" applyNumberFormat="1" applyFont="1" applyBorder="1" applyAlignment="1">
      <alignment horizontal="center" vertical="center"/>
    </xf>
    <xf numFmtId="2" fontId="5" fillId="0" borderId="3" xfId="0" applyNumberFormat="1" applyFont="1" applyBorder="1" applyAlignment="1">
      <alignment horizontal="center" vertical="center" wrapText="1"/>
    </xf>
    <xf numFmtId="164" fontId="5" fillId="0" borderId="3" xfId="0" applyNumberFormat="1" applyFont="1" applyBorder="1" applyAlignment="1">
      <alignment horizontal="center" vertical="center" wrapText="1"/>
    </xf>
    <xf numFmtId="0" fontId="7" fillId="0" borderId="3" xfId="0" applyFont="1" applyBorder="1" applyAlignment="1">
      <alignment wrapText="1"/>
    </xf>
    <xf numFmtId="0" fontId="9" fillId="0" borderId="3" xfId="0" applyFont="1" applyFill="1" applyBorder="1" applyAlignment="1">
      <alignment horizontal="center" vertical="center" wrapText="1"/>
    </xf>
    <xf numFmtId="2" fontId="9" fillId="0" borderId="3" xfId="0" applyNumberFormat="1" applyFont="1" applyFill="1" applyBorder="1" applyAlignment="1">
      <alignment horizontal="center" wrapText="1"/>
    </xf>
    <xf numFmtId="4" fontId="5" fillId="0" borderId="3" xfId="0" applyNumberFormat="1" applyFont="1" applyBorder="1" applyAlignment="1">
      <alignment horizontal="center" vertical="top" wrapText="1"/>
    </xf>
    <xf numFmtId="4" fontId="1" fillId="0" borderId="3" xfId="0" applyNumberFormat="1" applyFont="1" applyBorder="1" applyAlignment="1">
      <alignment horizontal="center" vertical="top"/>
    </xf>
    <xf numFmtId="2" fontId="5" fillId="0" borderId="3" xfId="0" applyNumberFormat="1" applyFont="1" applyBorder="1" applyAlignment="1">
      <alignment horizontal="center" vertical="top" wrapText="1"/>
    </xf>
    <xf numFmtId="164" fontId="5" fillId="0" borderId="3" xfId="0" applyNumberFormat="1" applyFont="1" applyBorder="1" applyAlignment="1">
      <alignment horizontal="center" vertical="top" wrapText="1"/>
    </xf>
    <xf numFmtId="0" fontId="5" fillId="0" borderId="3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left" vertical="center" wrapText="1"/>
    </xf>
    <xf numFmtId="0" fontId="1" fillId="0" borderId="0" xfId="0" applyFont="1" applyFill="1" applyAlignment="1">
      <alignment wrapText="1"/>
    </xf>
    <xf numFmtId="0" fontId="1" fillId="0" borderId="1" xfId="0" applyFont="1" applyFill="1" applyBorder="1" applyAlignment="1">
      <alignment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2" fontId="3" fillId="0" borderId="3" xfId="0" applyNumberFormat="1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top" wrapText="1"/>
    </xf>
    <xf numFmtId="0" fontId="1" fillId="0" borderId="4" xfId="0" applyFont="1" applyFill="1" applyBorder="1" applyAlignment="1"/>
    <xf numFmtId="0" fontId="1" fillId="0" borderId="5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19050</xdr:colOff>
      <xdr:row>3</xdr:row>
      <xdr:rowOff>952500</xdr:rowOff>
    </xdr:from>
    <xdr:to>
      <xdr:col>8</xdr:col>
      <xdr:colOff>0</xdr:colOff>
      <xdr:row>3</xdr:row>
      <xdr:rowOff>1304925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477000" y="2552700"/>
          <a:ext cx="78105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304800</xdr:colOff>
      <xdr:row>3</xdr:row>
      <xdr:rowOff>1238250</xdr:rowOff>
    </xdr:from>
    <xdr:to>
      <xdr:col>8</xdr:col>
      <xdr:colOff>457200</xdr:colOff>
      <xdr:row>3</xdr:row>
      <xdr:rowOff>1466850</xdr:rowOff>
    </xdr:to>
    <xdr:pic>
      <xdr:nvPicPr>
        <xdr:cNvPr id="3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562850" y="2838450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19050</xdr:colOff>
      <xdr:row>3</xdr:row>
      <xdr:rowOff>952500</xdr:rowOff>
    </xdr:from>
    <xdr:to>
      <xdr:col>8</xdr:col>
      <xdr:colOff>0</xdr:colOff>
      <xdr:row>3</xdr:row>
      <xdr:rowOff>1304925</xdr:rowOff>
    </xdr:to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477000" y="2552700"/>
          <a:ext cx="78105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304800</xdr:colOff>
      <xdr:row>3</xdr:row>
      <xdr:rowOff>1238250</xdr:rowOff>
    </xdr:from>
    <xdr:to>
      <xdr:col>8</xdr:col>
      <xdr:colOff>457200</xdr:colOff>
      <xdr:row>3</xdr:row>
      <xdr:rowOff>1466850</xdr:rowOff>
    </xdr:to>
    <xdr:pic>
      <xdr:nvPicPr>
        <xdr:cNvPr id="5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562850" y="2838450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19050</xdr:colOff>
      <xdr:row>3</xdr:row>
      <xdr:rowOff>952500</xdr:rowOff>
    </xdr:from>
    <xdr:to>
      <xdr:col>10</xdr:col>
      <xdr:colOff>0</xdr:colOff>
      <xdr:row>3</xdr:row>
      <xdr:rowOff>1304925</xdr:rowOff>
    </xdr:to>
    <xdr:pic>
      <xdr:nvPicPr>
        <xdr:cNvPr id="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258175" y="2552700"/>
          <a:ext cx="93345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19050</xdr:colOff>
      <xdr:row>3</xdr:row>
      <xdr:rowOff>923925</xdr:rowOff>
    </xdr:from>
    <xdr:to>
      <xdr:col>9</xdr:col>
      <xdr:colOff>0</xdr:colOff>
      <xdr:row>3</xdr:row>
      <xdr:rowOff>1362075</xdr:rowOff>
    </xdr:to>
    <xdr:pic>
      <xdr:nvPicPr>
        <xdr:cNvPr id="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7277100" y="2524125"/>
          <a:ext cx="962025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19050</xdr:colOff>
      <xdr:row>3</xdr:row>
      <xdr:rowOff>1600200</xdr:rowOff>
    </xdr:from>
    <xdr:to>
      <xdr:col>11</xdr:col>
      <xdr:colOff>0</xdr:colOff>
      <xdr:row>3</xdr:row>
      <xdr:rowOff>1962150</xdr:rowOff>
    </xdr:to>
    <xdr:pic>
      <xdr:nvPicPr>
        <xdr:cNvPr id="8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9210675" y="3200400"/>
          <a:ext cx="145732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304800</xdr:colOff>
      <xdr:row>3</xdr:row>
      <xdr:rowOff>1238250</xdr:rowOff>
    </xdr:from>
    <xdr:to>
      <xdr:col>10</xdr:col>
      <xdr:colOff>457200</xdr:colOff>
      <xdr:row>3</xdr:row>
      <xdr:rowOff>1466850</xdr:rowOff>
    </xdr:to>
    <xdr:pic>
      <xdr:nvPicPr>
        <xdr:cNvPr id="9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496425" y="2838450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19050</xdr:colOff>
      <xdr:row>3</xdr:row>
      <xdr:rowOff>952500</xdr:rowOff>
    </xdr:from>
    <xdr:to>
      <xdr:col>8</xdr:col>
      <xdr:colOff>0</xdr:colOff>
      <xdr:row>3</xdr:row>
      <xdr:rowOff>1304925</xdr:rowOff>
    </xdr:to>
    <xdr:pic>
      <xdr:nvPicPr>
        <xdr:cNvPr id="1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477000" y="2552700"/>
          <a:ext cx="78105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304800</xdr:colOff>
      <xdr:row>3</xdr:row>
      <xdr:rowOff>1238250</xdr:rowOff>
    </xdr:from>
    <xdr:to>
      <xdr:col>8</xdr:col>
      <xdr:colOff>457200</xdr:colOff>
      <xdr:row>3</xdr:row>
      <xdr:rowOff>1466850</xdr:rowOff>
    </xdr:to>
    <xdr:pic>
      <xdr:nvPicPr>
        <xdr:cNvPr id="11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562850" y="2838450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19050</xdr:colOff>
      <xdr:row>3</xdr:row>
      <xdr:rowOff>952500</xdr:rowOff>
    </xdr:from>
    <xdr:to>
      <xdr:col>8</xdr:col>
      <xdr:colOff>0</xdr:colOff>
      <xdr:row>3</xdr:row>
      <xdr:rowOff>1304925</xdr:rowOff>
    </xdr:to>
    <xdr:pic>
      <xdr:nvPicPr>
        <xdr:cNvPr id="1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477000" y="2552700"/>
          <a:ext cx="78105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304800</xdr:colOff>
      <xdr:row>3</xdr:row>
      <xdr:rowOff>1238250</xdr:rowOff>
    </xdr:from>
    <xdr:to>
      <xdr:col>8</xdr:col>
      <xdr:colOff>457200</xdr:colOff>
      <xdr:row>3</xdr:row>
      <xdr:rowOff>1466850</xdr:rowOff>
    </xdr:to>
    <xdr:pic>
      <xdr:nvPicPr>
        <xdr:cNvPr id="13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562850" y="2838450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19050</xdr:colOff>
      <xdr:row>3</xdr:row>
      <xdr:rowOff>952500</xdr:rowOff>
    </xdr:from>
    <xdr:to>
      <xdr:col>10</xdr:col>
      <xdr:colOff>0</xdr:colOff>
      <xdr:row>3</xdr:row>
      <xdr:rowOff>1304925</xdr:rowOff>
    </xdr:to>
    <xdr:pic>
      <xdr:nvPicPr>
        <xdr:cNvPr id="1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258175" y="2552700"/>
          <a:ext cx="93345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19050</xdr:colOff>
      <xdr:row>3</xdr:row>
      <xdr:rowOff>923925</xdr:rowOff>
    </xdr:from>
    <xdr:to>
      <xdr:col>9</xdr:col>
      <xdr:colOff>0</xdr:colOff>
      <xdr:row>3</xdr:row>
      <xdr:rowOff>1362075</xdr:rowOff>
    </xdr:to>
    <xdr:pic>
      <xdr:nvPicPr>
        <xdr:cNvPr id="1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7277100" y="2524125"/>
          <a:ext cx="962025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304800</xdr:colOff>
      <xdr:row>3</xdr:row>
      <xdr:rowOff>1238250</xdr:rowOff>
    </xdr:from>
    <xdr:to>
      <xdr:col>10</xdr:col>
      <xdr:colOff>457200</xdr:colOff>
      <xdr:row>3</xdr:row>
      <xdr:rowOff>1466850</xdr:rowOff>
    </xdr:to>
    <xdr:pic>
      <xdr:nvPicPr>
        <xdr:cNvPr id="16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496425" y="2838450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50"/>
  <sheetViews>
    <sheetView tabSelected="1" workbookViewId="0">
      <selection activeCell="B7" sqref="B7"/>
    </sheetView>
  </sheetViews>
  <sheetFormatPr defaultColWidth="9.140625" defaultRowHeight="12.75" x14ac:dyDescent="0.2"/>
  <cols>
    <col min="1" max="1" width="3.140625" style="17" customWidth="1"/>
    <col min="2" max="2" width="38.140625" style="17" customWidth="1"/>
    <col min="3" max="3" width="6" style="17" customWidth="1"/>
    <col min="4" max="4" width="6.85546875" style="17" customWidth="1"/>
    <col min="5" max="5" width="13.85546875" style="17" customWidth="1"/>
    <col min="6" max="6" width="14.5703125" style="17" customWidth="1"/>
    <col min="7" max="7" width="14.28515625" style="17" customWidth="1"/>
    <col min="8" max="8" width="12" style="17" customWidth="1"/>
    <col min="9" max="9" width="14.7109375" style="17" customWidth="1"/>
    <col min="10" max="10" width="14.28515625" style="17" customWidth="1"/>
    <col min="11" max="11" width="22.140625" style="17" customWidth="1"/>
    <col min="12" max="12" width="12.140625" style="17" customWidth="1"/>
    <col min="13" max="13" width="9.42578125" style="17" bestFit="1" customWidth="1"/>
    <col min="14" max="14" width="12" style="17" customWidth="1"/>
    <col min="15" max="16384" width="9.140625" style="17"/>
  </cols>
  <sheetData>
    <row r="1" spans="1:29" s="1" customFormat="1" ht="48" customHeight="1" x14ac:dyDescent="0.2">
      <c r="B1" s="2"/>
      <c r="C1" s="2"/>
      <c r="K1" s="3"/>
      <c r="M1" s="35" t="s">
        <v>0</v>
      </c>
      <c r="N1" s="36"/>
      <c r="O1" s="4"/>
      <c r="P1" s="4"/>
      <c r="Q1" s="4"/>
      <c r="R1" s="4"/>
      <c r="S1" s="4"/>
      <c r="T1" s="4"/>
      <c r="U1" s="4"/>
      <c r="V1" s="4"/>
      <c r="W1" s="5"/>
      <c r="X1" s="5"/>
      <c r="Y1" s="5"/>
      <c r="Z1" s="5"/>
      <c r="AA1" s="5"/>
      <c r="AB1" s="5"/>
      <c r="AC1" s="5"/>
    </row>
    <row r="2" spans="1:29" s="1" customFormat="1" ht="39" customHeight="1" x14ac:dyDescent="0.2">
      <c r="A2" s="38" t="s">
        <v>17</v>
      </c>
      <c r="B2" s="38"/>
      <c r="C2" s="38"/>
      <c r="D2" s="38"/>
      <c r="E2" s="38"/>
      <c r="F2" s="38"/>
      <c r="G2" s="38"/>
      <c r="H2" s="38"/>
      <c r="I2" s="38"/>
      <c r="J2" s="38"/>
      <c r="K2" s="39"/>
      <c r="M2" s="37"/>
      <c r="N2" s="37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</row>
    <row r="3" spans="1:29" s="1" customFormat="1" ht="39" customHeight="1" x14ac:dyDescent="0.2">
      <c r="A3" s="40" t="s">
        <v>1</v>
      </c>
      <c r="B3" s="41" t="s">
        <v>2</v>
      </c>
      <c r="C3" s="41" t="s">
        <v>3</v>
      </c>
      <c r="D3" s="41" t="s">
        <v>4</v>
      </c>
      <c r="E3" s="41" t="s">
        <v>5</v>
      </c>
      <c r="F3" s="41"/>
      <c r="G3" s="41"/>
      <c r="H3" s="43" t="s">
        <v>6</v>
      </c>
      <c r="I3" s="43"/>
      <c r="J3" s="43"/>
      <c r="K3" s="44" t="s">
        <v>7</v>
      </c>
      <c r="L3" s="45"/>
      <c r="M3" s="45"/>
      <c r="N3" s="46"/>
    </row>
    <row r="4" spans="1:29" s="1" customFormat="1" ht="159" customHeight="1" x14ac:dyDescent="0.2">
      <c r="A4" s="40"/>
      <c r="B4" s="42"/>
      <c r="C4" s="42"/>
      <c r="D4" s="42"/>
      <c r="E4" s="6" t="s">
        <v>18</v>
      </c>
      <c r="F4" s="6" t="s">
        <v>19</v>
      </c>
      <c r="G4" s="6" t="s">
        <v>20</v>
      </c>
      <c r="H4" s="6" t="s">
        <v>8</v>
      </c>
      <c r="I4" s="6" t="s">
        <v>9</v>
      </c>
      <c r="J4" s="6" t="s">
        <v>10</v>
      </c>
      <c r="K4" s="7" t="s">
        <v>11</v>
      </c>
      <c r="L4" s="8" t="s">
        <v>12</v>
      </c>
      <c r="M4" s="8" t="s">
        <v>24</v>
      </c>
      <c r="N4" s="8" t="s">
        <v>25</v>
      </c>
    </row>
    <row r="5" spans="1:29" s="1" customFormat="1" ht="39" customHeight="1" x14ac:dyDescent="0.2">
      <c r="A5" s="9"/>
      <c r="B5" s="10"/>
      <c r="C5" s="10"/>
      <c r="D5" s="10"/>
      <c r="E5" s="11"/>
      <c r="F5" s="11"/>
      <c r="G5" s="12"/>
      <c r="H5" s="11"/>
      <c r="I5" s="11"/>
      <c r="J5" s="11"/>
      <c r="K5" s="13"/>
      <c r="L5" s="14"/>
      <c r="M5" s="14"/>
      <c r="N5" s="14"/>
    </row>
    <row r="6" spans="1:29" s="1" customFormat="1" ht="31.5" x14ac:dyDescent="0.25">
      <c r="A6" s="15">
        <v>1</v>
      </c>
      <c r="B6" s="16" t="s">
        <v>21</v>
      </c>
      <c r="C6" s="21" t="s">
        <v>16</v>
      </c>
      <c r="D6" s="21">
        <v>2</v>
      </c>
      <c r="E6" s="22">
        <v>9600</v>
      </c>
      <c r="F6" s="22">
        <v>9650</v>
      </c>
      <c r="G6" s="22">
        <v>9800</v>
      </c>
      <c r="H6" s="23">
        <f>AVERAGE(E6:G6)</f>
        <v>9683.3333333333339</v>
      </c>
      <c r="I6" s="24">
        <f>SQRT(((SUM((POWER(E6-H6,2)),(POWER(F6-H6,2)),(POWER(G6-H6,2)))/(COLUMNS(E6:G6)-1))))</f>
        <v>104.08329997330664</v>
      </c>
      <c r="J6" s="24">
        <f>I6/H6*100</f>
        <v>1.0748705677105677</v>
      </c>
      <c r="K6" s="25">
        <f>((D6/3)*(SUM(E6:G6)))</f>
        <v>19366.666666666664</v>
      </c>
      <c r="L6" s="26">
        <f>E6</f>
        <v>9600</v>
      </c>
      <c r="M6" s="25">
        <f>E6</f>
        <v>9600</v>
      </c>
      <c r="N6" s="25">
        <f>M6*D6</f>
        <v>19200</v>
      </c>
    </row>
    <row r="7" spans="1:29" s="1" customFormat="1" ht="63" x14ac:dyDescent="0.25">
      <c r="A7" s="15">
        <v>2</v>
      </c>
      <c r="B7" s="16" t="s">
        <v>22</v>
      </c>
      <c r="C7" s="21" t="s">
        <v>16</v>
      </c>
      <c r="D7" s="21">
        <v>1</v>
      </c>
      <c r="E7" s="22">
        <v>5400</v>
      </c>
      <c r="F7" s="22">
        <v>5450</v>
      </c>
      <c r="G7" s="22">
        <v>5500</v>
      </c>
      <c r="H7" s="23">
        <f>AVERAGE(E7:G7)</f>
        <v>5450</v>
      </c>
      <c r="I7" s="24">
        <f>SQRT(((SUM((POWER(E7-H7,2)),(POWER(F7-H7,2)),(POWER(G7-H7,2)))/(COLUMNS(E7:G7)-1))))</f>
        <v>50</v>
      </c>
      <c r="J7" s="24">
        <f>I7/H7*100</f>
        <v>0.91743119266055051</v>
      </c>
      <c r="K7" s="25">
        <f>((D7/3)*(SUM(E7:G7)))</f>
        <v>5450</v>
      </c>
      <c r="L7" s="26">
        <f>E7</f>
        <v>5400</v>
      </c>
      <c r="M7" s="25">
        <f>E7</f>
        <v>5400</v>
      </c>
      <c r="N7" s="25">
        <f>M7*D7</f>
        <v>5400</v>
      </c>
    </row>
    <row r="8" spans="1:29" s="1" customFormat="1" ht="15" x14ac:dyDescent="0.25">
      <c r="A8" s="15">
        <v>3</v>
      </c>
      <c r="B8" s="27" t="s">
        <v>13</v>
      </c>
      <c r="C8" s="28"/>
      <c r="D8" s="28"/>
      <c r="E8" s="29"/>
      <c r="F8" s="29"/>
      <c r="G8" s="29"/>
      <c r="H8" s="30"/>
      <c r="I8" s="31"/>
      <c r="J8" s="31"/>
      <c r="K8" s="32"/>
      <c r="L8" s="33"/>
      <c r="M8" s="32"/>
      <c r="N8" s="25">
        <f>SUM(N6:N7)</f>
        <v>24600</v>
      </c>
    </row>
    <row r="9" spans="1:29" s="1" customFormat="1" ht="15" x14ac:dyDescent="0.2">
      <c r="A9" s="15">
        <v>4</v>
      </c>
      <c r="B9" s="20"/>
      <c r="C9" s="20"/>
      <c r="D9" s="20"/>
      <c r="E9" s="20"/>
      <c r="F9" s="20"/>
      <c r="G9" s="20"/>
      <c r="H9" s="20"/>
      <c r="I9" s="20"/>
      <c r="J9" s="20"/>
      <c r="K9" s="20"/>
      <c r="L9" s="17"/>
      <c r="M9" s="17"/>
      <c r="N9" s="17"/>
    </row>
    <row r="10" spans="1:29" s="1" customFormat="1" ht="15" x14ac:dyDescent="0.2">
      <c r="A10" s="15">
        <v>5</v>
      </c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</row>
    <row r="11" spans="1:29" s="1" customFormat="1" x14ac:dyDescent="0.2">
      <c r="A11" s="34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</row>
    <row r="12" spans="1:29" s="1" customFormat="1" ht="12.75" customHeight="1" x14ac:dyDescent="0.2">
      <c r="A12" s="20" t="s">
        <v>14</v>
      </c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</row>
    <row r="13" spans="1:29" s="1" customFormat="1" x14ac:dyDescent="0.2">
      <c r="A13" s="17" t="s">
        <v>15</v>
      </c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</row>
    <row r="14" spans="1:29" s="1" customFormat="1" x14ac:dyDescent="0.2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</row>
    <row r="15" spans="1:29" s="1" customFormat="1" x14ac:dyDescent="0.2">
      <c r="A15" s="19" t="s">
        <v>23</v>
      </c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</row>
    <row r="16" spans="1:29" s="1" customFormat="1" x14ac:dyDescent="0.2">
      <c r="A16" s="17"/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</row>
    <row r="17" spans="1:14" s="1" customFormat="1" x14ac:dyDescent="0.2">
      <c r="A17" s="17"/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</row>
    <row r="18" spans="1:14" s="1" customFormat="1" x14ac:dyDescent="0.2">
      <c r="A18" s="17"/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</row>
    <row r="19" spans="1:14" s="1" customFormat="1" x14ac:dyDescent="0.2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</row>
    <row r="20" spans="1:14" s="1" customFormat="1" x14ac:dyDescent="0.2">
      <c r="A20" s="17"/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</row>
    <row r="21" spans="1:14" s="1" customFormat="1" x14ac:dyDescent="0.2">
      <c r="A21" s="17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</row>
    <row r="22" spans="1:14" s="1" customFormat="1" x14ac:dyDescent="0.2">
      <c r="A22" s="17"/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</row>
    <row r="23" spans="1:14" s="1" customFormat="1" x14ac:dyDescent="0.2">
      <c r="A23" s="17"/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</row>
    <row r="24" spans="1:14" s="1" customFormat="1" x14ac:dyDescent="0.2">
      <c r="A24" s="17"/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</row>
    <row r="25" spans="1:14" s="1" customFormat="1" x14ac:dyDescent="0.2">
      <c r="A25" s="17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</row>
    <row r="26" spans="1:14" s="1" customFormat="1" x14ac:dyDescent="0.2">
      <c r="A26" s="17"/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</row>
    <row r="27" spans="1:14" s="1" customFormat="1" x14ac:dyDescent="0.2">
      <c r="A27" s="17"/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</row>
    <row r="28" spans="1:14" s="1" customFormat="1" x14ac:dyDescent="0.2">
      <c r="A28" s="17"/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</row>
    <row r="29" spans="1:14" s="1" customFormat="1" x14ac:dyDescent="0.2">
      <c r="A29" s="17"/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</row>
    <row r="30" spans="1:14" s="1" customFormat="1" x14ac:dyDescent="0.2">
      <c r="A30" s="17"/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</row>
    <row r="31" spans="1:14" s="1" customFormat="1" x14ac:dyDescent="0.2">
      <c r="A31" s="17"/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</row>
    <row r="32" spans="1:14" s="1" customFormat="1" x14ac:dyDescent="0.2">
      <c r="A32" s="17"/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</row>
    <row r="33" spans="1:14" s="1" customFormat="1" x14ac:dyDescent="0.2">
      <c r="A33" s="17"/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</row>
    <row r="34" spans="1:14" s="1" customFormat="1" x14ac:dyDescent="0.2">
      <c r="A34" s="17"/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</row>
    <row r="35" spans="1:14" s="1" customFormat="1" x14ac:dyDescent="0.2">
      <c r="A35" s="17"/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</row>
    <row r="36" spans="1:14" s="1" customFormat="1" x14ac:dyDescent="0.2">
      <c r="A36" s="17"/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</row>
    <row r="37" spans="1:14" s="1" customFormat="1" x14ac:dyDescent="0.2">
      <c r="A37" s="17"/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</row>
    <row r="38" spans="1:14" s="1" customFormat="1" x14ac:dyDescent="0.2">
      <c r="A38" s="17"/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</row>
    <row r="39" spans="1:14" s="1" customFormat="1" x14ac:dyDescent="0.2">
      <c r="A39" s="17"/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</row>
    <row r="40" spans="1:14" s="1" customFormat="1" x14ac:dyDescent="0.2">
      <c r="A40" s="17"/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</row>
    <row r="41" spans="1:14" s="1" customFormat="1" x14ac:dyDescent="0.2">
      <c r="A41" s="17"/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</row>
    <row r="42" spans="1:14" s="1" customFormat="1" x14ac:dyDescent="0.2">
      <c r="A42" s="17"/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</row>
    <row r="43" spans="1:14" s="1" customFormat="1" x14ac:dyDescent="0.2">
      <c r="A43" s="17"/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</row>
    <row r="44" spans="1:14" s="1" customFormat="1" x14ac:dyDescent="0.2">
      <c r="A44" s="17"/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</row>
    <row r="45" spans="1:14" s="1" customFormat="1" x14ac:dyDescent="0.2">
      <c r="A45" s="17"/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</row>
    <row r="46" spans="1:14" s="18" customFormat="1" x14ac:dyDescent="0.2">
      <c r="A46" s="17"/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</row>
    <row r="50" spans="1:15" s="1" customFormat="1" x14ac:dyDescent="0.2">
      <c r="A50" s="17"/>
      <c r="B50" s="17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9"/>
    </row>
  </sheetData>
  <mergeCells count="9">
    <mergeCell ref="M1:N2"/>
    <mergeCell ref="A2:K2"/>
    <mergeCell ref="A3:A4"/>
    <mergeCell ref="B3:B4"/>
    <mergeCell ref="C3:C4"/>
    <mergeCell ref="D3:D4"/>
    <mergeCell ref="E3:G3"/>
    <mergeCell ref="H3:J3"/>
    <mergeCell ref="K3:N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Зам по Тыл</dc:creator>
  <cp:lastModifiedBy>Юрист</cp:lastModifiedBy>
  <dcterms:created xsi:type="dcterms:W3CDTF">2026-07-16T07:26:03Z</dcterms:created>
  <dcterms:modified xsi:type="dcterms:W3CDTF">2026-08-03T03:55:31Z</dcterms:modified>
</cp:coreProperties>
</file>