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Area" localSheetId="0">Лист3!$A$1:$AU$21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E12" i="3" s="1"/>
  <c r="AI17" i="3" l="1"/>
  <c r="AI18" i="3" s="1"/>
  <c r="U17" i="3"/>
  <c r="U18" i="3" s="1"/>
  <c r="E17" i="3"/>
  <c r="E18" i="3" s="1"/>
  <c r="AI15" i="3"/>
  <c r="AI16" i="3" s="1"/>
  <c r="U15" i="3"/>
  <c r="U16" i="3" s="1"/>
  <c r="E15" i="3"/>
  <c r="E16" i="3" s="1"/>
  <c r="AI13" i="3"/>
  <c r="AI14" i="3" s="1"/>
  <c r="U13" i="3"/>
  <c r="U14" i="3" s="1"/>
  <c r="E13" i="3"/>
  <c r="E14" i="3" s="1"/>
  <c r="AI11" i="3"/>
  <c r="AI12" i="3" s="1"/>
  <c r="U11" i="3"/>
  <c r="U12" i="3" s="1"/>
  <c r="AC19" i="3" l="1"/>
  <c r="K19" i="3"/>
  <c r="AQ19" i="3"/>
</calcChain>
</file>

<file path=xl/sharedStrings.xml><?xml version="1.0" encoding="utf-8"?>
<sst xmlns="http://schemas.openxmlformats.org/spreadsheetml/2006/main" count="58" uniqueCount="22">
  <si>
    <t>Используемый метод
определения цены контракта</t>
  </si>
  <si>
    <t>Метод сопоставимых рыночных цен (Анализ рынка)</t>
  </si>
  <si>
    <t>/</t>
  </si>
  <si>
    <t>*</t>
  </si>
  <si>
    <t>⁼</t>
  </si>
  <si>
    <t>ЦКрын =</t>
  </si>
  <si>
    <t>Поставщик № 1</t>
  </si>
  <si>
    <t>Поставщик № 2</t>
  </si>
  <si>
    <t>Поставщик № 3</t>
  </si>
  <si>
    <t xml:space="preserve">Расчет и обоснование цены контракта </t>
  </si>
  <si>
    <t>Основные характеристики объекта закупки (единица измерения)</t>
  </si>
  <si>
    <t>Бумага туалетная (штука)</t>
  </si>
  <si>
    <t xml:space="preserve">Швабра для пола (штука)
</t>
  </si>
  <si>
    <t>вх. 189 от 21.07.2026                                             Исх. 951 от 14.07.2026</t>
  </si>
  <si>
    <t>вх. 190 от 21.07.2026                                             Исх. б/н от 21.07.2026</t>
  </si>
  <si>
    <t>вх. 191 от21.07.2026                                             Исх. б/н 21.07.2026</t>
  </si>
  <si>
    <r>
      <t xml:space="preserve">Расчет  цены 
контракта: ЦКрын= V/n*∑ni=1* Цi, где 
</t>
    </r>
    <r>
      <rPr>
        <b/>
        <sz val="12"/>
        <color indexed="8"/>
        <rFont val="PT Astra Serif"/>
        <family val="1"/>
        <charset val="204"/>
      </rPr>
      <t>V</t>
    </r>
    <r>
      <rPr>
        <sz val="12"/>
        <color indexed="8"/>
        <rFont val="PT Astra Serif"/>
        <family val="1"/>
        <charset val="204"/>
      </rPr>
      <t xml:space="preserve">- количество (объем)
 закупаемого товара;
</t>
    </r>
    <r>
      <rPr>
        <b/>
        <i/>
        <sz val="12"/>
        <color indexed="8"/>
        <rFont val="PT Astra Serif"/>
        <family val="1"/>
        <charset val="204"/>
      </rPr>
      <t>n-</t>
    </r>
    <r>
      <rPr>
        <sz val="12"/>
        <color indexed="8"/>
        <rFont val="PT Astra Serif"/>
        <family val="1"/>
        <charset val="204"/>
      </rPr>
      <t xml:space="preserve">  количество значений, используемых в расчете;
</t>
    </r>
    <r>
      <rPr>
        <b/>
        <i/>
        <sz val="12"/>
        <color indexed="8"/>
        <rFont val="PT Astra Serif"/>
        <family val="1"/>
        <charset val="204"/>
      </rPr>
      <t xml:space="preserve">i </t>
    </r>
    <r>
      <rPr>
        <sz val="12"/>
        <color indexed="8"/>
        <rFont val="PT Astra Serif"/>
        <family val="1"/>
        <charset val="204"/>
      </rPr>
      <t xml:space="preserve">– номер источника ценовой информации
</t>
    </r>
    <r>
      <rPr>
        <b/>
        <i/>
        <sz val="12"/>
        <color indexed="8"/>
        <rFont val="PT Astra Serif"/>
        <family val="1"/>
        <charset val="204"/>
      </rPr>
      <t>Цi</t>
    </r>
    <r>
      <rPr>
        <sz val="12"/>
        <color indexed="8"/>
        <rFont val="PT Astra Serif"/>
        <family val="1"/>
        <charset val="204"/>
      </rPr>
      <t>- цена единицы товара</t>
    </r>
  </si>
  <si>
    <t>Кол-во</t>
  </si>
  <si>
    <t>Салфетка бумажная для сервировки стола(упаковка)</t>
  </si>
  <si>
    <r>
      <rPr>
        <sz val="12"/>
        <color theme="1"/>
        <rFont val="PT Astra Serif"/>
        <family val="1"/>
        <charset val="204"/>
      </rPr>
      <t>Салфетка бумажная для сервировки стола (упаковка)</t>
    </r>
    <r>
      <rPr>
        <sz val="12"/>
        <color rgb="FFFF0000"/>
        <rFont val="PT Astra Serif"/>
        <family val="1"/>
        <charset val="204"/>
      </rPr>
      <t xml:space="preserve">
</t>
    </r>
  </si>
  <si>
    <t>на приобретение хозяйственных товаров для нужд ФКУ БМТиВС ГУФСИН России по Новосибирской области</t>
  </si>
  <si>
    <t>В результате исследования рынка,  цена контракта установлена по минимальной цене коммерческого предложения № 1 и составляет: 10059 рублей 10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</si>
</sst>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dd\.mm\.yyyy"/>
    <numFmt numFmtId="166" formatCode="#\ ##0.00"/>
    <numFmt numFmtId="167" formatCode="#\ ##0.00&quot;р.&quot;"/>
    <numFmt numFmtId="168" formatCode="#\ ##0.000&quot;р.&quot;"/>
    <numFmt numFmtId="169" formatCode="#,##0.00\ &quot;р.&quot;"/>
  </numFmts>
  <fonts count="18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i/>
      <sz val="12"/>
      <color indexed="8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i/>
      <u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rgb="FFFF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168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168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8" fontId="2" fillId="0" borderId="0" xfId="0" applyNumberFormat="1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9" fontId="0" fillId="0" borderId="0" xfId="0" applyNumberForma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vertical="center"/>
    </xf>
    <xf numFmtId="0" fontId="15" fillId="0" borderId="5" xfId="0" applyFont="1" applyBorder="1"/>
    <xf numFmtId="166" fontId="15" fillId="0" borderId="5" xfId="0" applyNumberFormat="1" applyFont="1" applyBorder="1"/>
    <xf numFmtId="166" fontId="15" fillId="0" borderId="5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166" fontId="17" fillId="0" borderId="9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7" fontId="17" fillId="0" borderId="14" xfId="0" applyNumberFormat="1" applyFont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166" fontId="9" fillId="0" borderId="1" xfId="0" applyNumberFormat="1" applyFont="1" applyBorder="1"/>
    <xf numFmtId="166" fontId="15" fillId="0" borderId="16" xfId="0" applyNumberFormat="1" applyFont="1" applyBorder="1"/>
    <xf numFmtId="166" fontId="15" fillId="0" borderId="12" xfId="0" applyNumberFormat="1" applyFont="1" applyBorder="1"/>
    <xf numFmtId="166" fontId="15" fillId="0" borderId="1" xfId="0" applyNumberFormat="1" applyFont="1" applyBorder="1"/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/>
    </xf>
    <xf numFmtId="166" fontId="15" fillId="0" borderId="11" xfId="0" applyNumberFormat="1" applyFont="1" applyBorder="1" applyAlignment="1">
      <alignment horizontal="center"/>
    </xf>
    <xf numFmtId="166" fontId="15" fillId="0" borderId="12" xfId="0" applyNumberFormat="1" applyFont="1" applyBorder="1" applyAlignment="1">
      <alignment horizontal="center"/>
    </xf>
    <xf numFmtId="166" fontId="15" fillId="0" borderId="17" xfId="0" applyNumberFormat="1" applyFont="1" applyBorder="1" applyAlignment="1">
      <alignment horizontal="center"/>
    </xf>
    <xf numFmtId="166" fontId="15" fillId="0" borderId="8" xfId="0" applyNumberFormat="1" applyFont="1" applyBorder="1" applyAlignment="1">
      <alignment horizontal="center"/>
    </xf>
    <xf numFmtId="166" fontId="15" fillId="0" borderId="16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66" fontId="15" fillId="0" borderId="4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6" fontId="15" fillId="0" borderId="5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5" xfId="0" applyNumberFormat="1" applyFont="1" applyBorder="1" applyAlignment="1">
      <alignment horizontal="center" vertical="center"/>
    </xf>
    <xf numFmtId="167" fontId="15" fillId="0" borderId="8" xfId="0" applyNumberFormat="1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167" fontId="15" fillId="0" borderId="16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center" vertical="center" wrapText="1"/>
    </xf>
    <xf numFmtId="166" fontId="9" fillId="0" borderId="15" xfId="0" applyNumberFormat="1" applyFont="1" applyBorder="1" applyAlignment="1">
      <alignment horizontal="center" vertical="center" wrapText="1"/>
    </xf>
    <xf numFmtId="166" fontId="15" fillId="0" borderId="10" xfId="0" applyNumberFormat="1" applyFont="1" applyBorder="1" applyAlignment="1">
      <alignment horizontal="center" vertical="center" wrapText="1"/>
    </xf>
    <xf numFmtId="166" fontId="1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/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3"/>
  <sheetViews>
    <sheetView tabSelected="1" zoomScaleNormal="100" zoomScaleSheetLayoutView="120" workbookViewId="0">
      <selection activeCell="E18" sqref="E18:S18"/>
    </sheetView>
  </sheetViews>
  <sheetFormatPr defaultColWidth="9" defaultRowHeight="15"/>
  <cols>
    <col min="1" max="1" width="11" style="3" customWidth="1"/>
    <col min="2" max="2" width="8.5703125" style="3" customWidth="1"/>
    <col min="3" max="3" width="35" style="3" customWidth="1"/>
    <col min="4" max="4" width="6.42578125" style="3" customWidth="1"/>
    <col min="5" max="5" width="1.85546875" style="3" customWidth="1"/>
    <col min="6" max="6" width="0.85546875" style="3" customWidth="1"/>
    <col min="7" max="7" width="1.140625" style="3" customWidth="1"/>
    <col min="8" max="8" width="2.7109375" style="3" customWidth="1"/>
    <col min="9" max="9" width="0.28515625" style="3" customWidth="1"/>
    <col min="10" max="10" width="1.42578125" style="3" customWidth="1"/>
    <col min="11" max="11" width="1" style="3" customWidth="1"/>
    <col min="12" max="12" width="2.85546875" style="3" customWidth="1"/>
    <col min="13" max="13" width="2.7109375" style="3" customWidth="1"/>
    <col min="14" max="14" width="1" style="3" customWidth="1"/>
    <col min="15" max="15" width="2.5703125" style="3" customWidth="1"/>
    <col min="16" max="16" width="1.5703125" style="3" customWidth="1"/>
    <col min="17" max="17" width="6.42578125" style="3" customWidth="1"/>
    <col min="18" max="18" width="1.140625" style="3" customWidth="1"/>
    <col min="19" max="19" width="1.5703125" style="3" customWidth="1"/>
    <col min="20" max="20" width="3" style="3" hidden="1" customWidth="1"/>
    <col min="21" max="21" width="2" style="3" customWidth="1"/>
    <col min="22" max="22" width="0.140625" style="3" customWidth="1"/>
    <col min="23" max="23" width="1.85546875" style="3" customWidth="1"/>
    <col min="24" max="24" width="1.5703125" style="3" customWidth="1"/>
    <col min="25" max="25" width="0.5703125" style="3" customWidth="1"/>
    <col min="26" max="26" width="1.5703125" style="3" customWidth="1"/>
    <col min="27" max="28" width="1.7109375" style="3" customWidth="1"/>
    <col min="29" max="29" width="0.85546875" style="3" customWidth="1"/>
    <col min="30" max="30" width="4" style="3" customWidth="1"/>
    <col min="31" max="31" width="1.42578125" style="3" customWidth="1"/>
    <col min="32" max="32" width="4.7109375" style="3" customWidth="1"/>
    <col min="33" max="33" width="0.28515625" style="3" customWidth="1"/>
    <col min="34" max="34" width="1.42578125" style="3" customWidth="1"/>
    <col min="35" max="35" width="2.28515625" style="3" customWidth="1"/>
    <col min="36" max="36" width="0.28515625" style="3" customWidth="1"/>
    <col min="37" max="37" width="1.5703125" style="3" customWidth="1"/>
    <col min="38" max="38" width="2.28515625" style="3" customWidth="1"/>
    <col min="39" max="39" width="0.28515625" style="3" customWidth="1"/>
    <col min="40" max="40" width="2" style="3" customWidth="1"/>
    <col min="41" max="42" width="1.85546875" style="3" customWidth="1"/>
    <col min="43" max="43" width="2.85546875" style="3" customWidth="1"/>
    <col min="44" max="44" width="2.5703125" style="3" customWidth="1"/>
    <col min="45" max="45" width="1.42578125" style="3" customWidth="1"/>
    <col min="46" max="46" width="2.140625" style="3" customWidth="1"/>
    <col min="47" max="47" width="1.28515625" style="3" customWidth="1"/>
    <col min="48" max="49" width="2.140625" style="3" customWidth="1"/>
    <col min="50" max="51" width="1.42578125" style="3" customWidth="1"/>
    <col min="52" max="52" width="1.85546875" style="3" customWidth="1"/>
    <col min="53" max="56" width="2.140625" style="3" customWidth="1"/>
    <col min="57" max="57" width="2.42578125" style="3" customWidth="1"/>
    <col min="58" max="58" width="2.5703125" customWidth="1"/>
    <col min="59" max="59" width="10.28515625" customWidth="1"/>
    <col min="60" max="60" width="11.140625" bestFit="1" customWidth="1"/>
  </cols>
  <sheetData>
    <row r="1" spans="1:71" ht="16.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</row>
    <row r="2" spans="1:71" ht="16.5" customHeight="1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</row>
    <row r="4" spans="1:71" s="1" customFormat="1" ht="15.75" customHeight="1" thickBo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34"/>
      <c r="AE4" s="34"/>
      <c r="AF4" s="34"/>
      <c r="AG4" s="15"/>
      <c r="AH4" s="15"/>
      <c r="AI4" s="35">
        <v>46245</v>
      </c>
      <c r="AJ4" s="35"/>
      <c r="AK4" s="35"/>
      <c r="AL4" s="35"/>
      <c r="AM4" s="35"/>
      <c r="AN4" s="35"/>
      <c r="AO4" s="35"/>
      <c r="AP4" s="35"/>
      <c r="AQ4" s="34"/>
      <c r="AR4" s="34"/>
      <c r="AS4" s="34"/>
      <c r="AT4" s="15"/>
      <c r="AU4" s="16"/>
      <c r="AV4" s="4"/>
      <c r="AW4" s="4"/>
      <c r="AX4" s="4"/>
      <c r="AY4" s="4"/>
      <c r="AZ4" s="4"/>
      <c r="BA4" s="4"/>
      <c r="BB4" s="4"/>
      <c r="BC4" s="4"/>
      <c r="BD4" s="4"/>
      <c r="BE4" s="4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>
      <c r="A5" s="77" t="s">
        <v>0</v>
      </c>
      <c r="B5" s="78"/>
      <c r="C5" s="81" t="s">
        <v>1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3"/>
      <c r="BI5" s="8"/>
    </row>
    <row r="6" spans="1:71" ht="45.75" customHeight="1" thickBot="1">
      <c r="A6" s="79"/>
      <c r="B6" s="80"/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6"/>
    </row>
    <row r="7" spans="1:71" ht="37.5" customHeight="1" thickBot="1">
      <c r="A7" s="93" t="s">
        <v>16</v>
      </c>
      <c r="B7" s="94"/>
      <c r="C7" s="102" t="s">
        <v>10</v>
      </c>
      <c r="D7" s="68" t="s">
        <v>17</v>
      </c>
      <c r="E7" s="44" t="s">
        <v>6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17"/>
      <c r="U7" s="47" t="s">
        <v>7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44" t="s">
        <v>8</v>
      </c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1"/>
      <c r="BD7"/>
      <c r="BE7"/>
    </row>
    <row r="8" spans="1:71" s="11" customFormat="1" ht="14.25" customHeight="1">
      <c r="A8" s="95"/>
      <c r="B8" s="96"/>
      <c r="C8" s="103"/>
      <c r="D8" s="69"/>
      <c r="E8" s="87" t="s">
        <v>13</v>
      </c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8"/>
      <c r="U8" s="87" t="s">
        <v>14</v>
      </c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/>
      <c r="AI8" s="87" t="s">
        <v>15</v>
      </c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9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71" s="11" customFormat="1" ht="12.75" customHeight="1">
      <c r="A9" s="95"/>
      <c r="B9" s="96"/>
      <c r="C9" s="103"/>
      <c r="D9" s="69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90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2"/>
      <c r="AI9" s="90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2"/>
      <c r="AV9" s="12"/>
      <c r="AW9" s="12"/>
      <c r="AX9" s="12"/>
      <c r="AY9" s="12"/>
      <c r="AZ9" s="12"/>
      <c r="BA9" s="12"/>
      <c r="BB9" s="12"/>
      <c r="BC9" s="12"/>
      <c r="BD9" s="12"/>
      <c r="BE9" s="12"/>
    </row>
    <row r="10" spans="1:71" ht="14.25" customHeight="1" thickBot="1">
      <c r="A10" s="95"/>
      <c r="B10" s="96"/>
      <c r="C10" s="103"/>
      <c r="D10" s="69"/>
      <c r="E10" s="99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1"/>
      <c r="U10" s="90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2"/>
      <c r="AI10" s="90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2"/>
    </row>
    <row r="11" spans="1:71" ht="21" customHeight="1">
      <c r="A11" s="95"/>
      <c r="B11" s="96"/>
      <c r="C11" s="68" t="s">
        <v>18</v>
      </c>
      <c r="D11" s="70">
        <v>60</v>
      </c>
      <c r="E11" s="52">
        <f>D11</f>
        <v>60</v>
      </c>
      <c r="F11" s="53"/>
      <c r="G11" s="53"/>
      <c r="H11" s="53"/>
      <c r="I11" s="53"/>
      <c r="J11" s="18" t="s">
        <v>2</v>
      </c>
      <c r="K11" s="53">
        <v>1</v>
      </c>
      <c r="L11" s="53"/>
      <c r="M11" s="19" t="s">
        <v>3</v>
      </c>
      <c r="N11" s="54">
        <v>42.26</v>
      </c>
      <c r="O11" s="54"/>
      <c r="P11" s="54"/>
      <c r="Q11" s="54"/>
      <c r="R11" s="20"/>
      <c r="S11" s="21" t="s">
        <v>4</v>
      </c>
      <c r="T11" s="22"/>
      <c r="U11" s="55">
        <f>D11</f>
        <v>60</v>
      </c>
      <c r="V11" s="56"/>
      <c r="W11" s="56"/>
      <c r="X11" s="56"/>
      <c r="Y11" s="56"/>
      <c r="Z11" s="18" t="s">
        <v>2</v>
      </c>
      <c r="AA11" s="23">
        <v>1</v>
      </c>
      <c r="AB11" s="19" t="s">
        <v>3</v>
      </c>
      <c r="AC11" s="59">
        <v>49.24</v>
      </c>
      <c r="AD11" s="59"/>
      <c r="AE11" s="59"/>
      <c r="AF11" s="59"/>
      <c r="AG11" s="24"/>
      <c r="AH11" s="21" t="s">
        <v>4</v>
      </c>
      <c r="AI11" s="55">
        <f>D11</f>
        <v>60</v>
      </c>
      <c r="AJ11" s="56"/>
      <c r="AK11" s="56"/>
      <c r="AL11" s="18" t="s">
        <v>2</v>
      </c>
      <c r="AM11" s="24"/>
      <c r="AN11" s="23">
        <v>1</v>
      </c>
      <c r="AO11" s="19" t="s">
        <v>3</v>
      </c>
      <c r="AP11" s="59">
        <v>50</v>
      </c>
      <c r="AQ11" s="59"/>
      <c r="AR11" s="59"/>
      <c r="AS11" s="59"/>
      <c r="AT11" s="24"/>
      <c r="AU11" s="21" t="s">
        <v>4</v>
      </c>
      <c r="BA11" s="6"/>
      <c r="BH11" s="14"/>
    </row>
    <row r="12" spans="1:71" ht="16.5" customHeight="1" thickBot="1">
      <c r="A12" s="95"/>
      <c r="B12" s="96"/>
      <c r="C12" s="104"/>
      <c r="D12" s="71"/>
      <c r="E12" s="60">
        <f>ROUND(E11*N11,2)</f>
        <v>2535.6</v>
      </c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2"/>
      <c r="T12" s="25"/>
      <c r="U12" s="60">
        <f>ROUND(U11*AC11,2)</f>
        <v>2954.4</v>
      </c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2"/>
      <c r="AI12" s="60">
        <f>AI11*AP11</f>
        <v>3000</v>
      </c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2"/>
      <c r="BA12" s="6"/>
    </row>
    <row r="13" spans="1:71" ht="19.5" customHeight="1">
      <c r="A13" s="95"/>
      <c r="B13" s="96"/>
      <c r="C13" s="105" t="s">
        <v>19</v>
      </c>
      <c r="D13" s="72">
        <v>25</v>
      </c>
      <c r="E13" s="63">
        <f>D13</f>
        <v>25</v>
      </c>
      <c r="F13" s="53"/>
      <c r="G13" s="53"/>
      <c r="H13" s="53"/>
      <c r="I13" s="53"/>
      <c r="J13" s="18" t="s">
        <v>2</v>
      </c>
      <c r="K13" s="53">
        <v>1</v>
      </c>
      <c r="L13" s="53"/>
      <c r="M13" s="19" t="s">
        <v>3</v>
      </c>
      <c r="N13" s="54">
        <v>138.94</v>
      </c>
      <c r="O13" s="54"/>
      <c r="P13" s="54"/>
      <c r="Q13" s="54"/>
      <c r="R13" s="20"/>
      <c r="S13" s="21" t="s">
        <v>4</v>
      </c>
      <c r="T13" s="22"/>
      <c r="U13" s="55">
        <f>D13</f>
        <v>25</v>
      </c>
      <c r="V13" s="56"/>
      <c r="W13" s="56"/>
      <c r="X13" s="56"/>
      <c r="Y13" s="56"/>
      <c r="Z13" s="18" t="s">
        <v>2</v>
      </c>
      <c r="AA13" s="23">
        <v>1</v>
      </c>
      <c r="AB13" s="19" t="s">
        <v>3</v>
      </c>
      <c r="AC13" s="59">
        <v>152.11000000000001</v>
      </c>
      <c r="AD13" s="59"/>
      <c r="AE13" s="59"/>
      <c r="AF13" s="59"/>
      <c r="AG13" s="24"/>
      <c r="AH13" s="21" t="s">
        <v>4</v>
      </c>
      <c r="AI13" s="55">
        <f>D13</f>
        <v>25</v>
      </c>
      <c r="AJ13" s="56"/>
      <c r="AK13" s="56"/>
      <c r="AL13" s="18" t="s">
        <v>2</v>
      </c>
      <c r="AM13" s="24"/>
      <c r="AN13" s="23">
        <v>1</v>
      </c>
      <c r="AO13" s="19" t="s">
        <v>3</v>
      </c>
      <c r="AP13" s="59">
        <v>170</v>
      </c>
      <c r="AQ13" s="59"/>
      <c r="AR13" s="59"/>
      <c r="AS13" s="59"/>
      <c r="AT13" s="24"/>
      <c r="AU13" s="21" t="s">
        <v>4</v>
      </c>
      <c r="BA13" s="6"/>
    </row>
    <row r="14" spans="1:71" ht="27" customHeight="1" thickBot="1">
      <c r="A14" s="95"/>
      <c r="B14" s="96"/>
      <c r="C14" s="106"/>
      <c r="D14" s="73"/>
      <c r="E14" s="60">
        <f>ROUND(E13*N13,2)</f>
        <v>3473.5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2"/>
      <c r="T14" s="25"/>
      <c r="U14" s="60">
        <f>U13*AC13</f>
        <v>3802.7500000000005</v>
      </c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2"/>
      <c r="AI14" s="60">
        <f>AI13*AP13</f>
        <v>4250</v>
      </c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2"/>
      <c r="BA14" s="6"/>
    </row>
    <row r="15" spans="1:71" ht="21" customHeight="1">
      <c r="A15" s="95"/>
      <c r="B15" s="96"/>
      <c r="C15" s="64" t="s">
        <v>11</v>
      </c>
      <c r="D15" s="72">
        <v>50</v>
      </c>
      <c r="E15" s="63">
        <f>D15</f>
        <v>50</v>
      </c>
      <c r="F15" s="53"/>
      <c r="G15" s="53"/>
      <c r="H15" s="53"/>
      <c r="I15" s="53"/>
      <c r="J15" s="18" t="s">
        <v>2</v>
      </c>
      <c r="K15" s="53">
        <v>1</v>
      </c>
      <c r="L15" s="53"/>
      <c r="M15" s="19" t="s">
        <v>3</v>
      </c>
      <c r="N15" s="54">
        <v>22.5</v>
      </c>
      <c r="O15" s="54"/>
      <c r="P15" s="54"/>
      <c r="Q15" s="54"/>
      <c r="R15" s="20"/>
      <c r="S15" s="21" t="s">
        <v>4</v>
      </c>
      <c r="T15" s="22"/>
      <c r="U15" s="55">
        <f>D15</f>
        <v>50</v>
      </c>
      <c r="V15" s="56"/>
      <c r="W15" s="56"/>
      <c r="X15" s="56"/>
      <c r="Y15" s="56"/>
      <c r="Z15" s="18" t="s">
        <v>2</v>
      </c>
      <c r="AA15" s="23">
        <v>1</v>
      </c>
      <c r="AB15" s="19" t="s">
        <v>3</v>
      </c>
      <c r="AC15" s="59">
        <v>25.7</v>
      </c>
      <c r="AD15" s="59"/>
      <c r="AE15" s="59"/>
      <c r="AF15" s="59"/>
      <c r="AG15" s="24"/>
      <c r="AH15" s="21" t="s">
        <v>4</v>
      </c>
      <c r="AI15" s="55">
        <f>D15</f>
        <v>50</v>
      </c>
      <c r="AJ15" s="56"/>
      <c r="AK15" s="56"/>
      <c r="AL15" s="18" t="s">
        <v>2</v>
      </c>
      <c r="AM15" s="24"/>
      <c r="AN15" s="23">
        <v>1</v>
      </c>
      <c r="AO15" s="19" t="s">
        <v>3</v>
      </c>
      <c r="AP15" s="59">
        <v>35</v>
      </c>
      <c r="AQ15" s="59"/>
      <c r="AR15" s="59"/>
      <c r="AS15" s="59"/>
      <c r="AT15" s="24"/>
      <c r="AU15" s="21" t="s">
        <v>4</v>
      </c>
      <c r="BA15" s="6"/>
    </row>
    <row r="16" spans="1:71" ht="27.75" customHeight="1" thickBot="1">
      <c r="A16" s="95"/>
      <c r="B16" s="96"/>
      <c r="C16" s="65"/>
      <c r="D16" s="73"/>
      <c r="E16" s="60">
        <f>E15*N15</f>
        <v>1125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2"/>
      <c r="T16" s="25"/>
      <c r="U16" s="60">
        <f>U15*AC15</f>
        <v>1285</v>
      </c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2"/>
      <c r="AI16" s="60">
        <f>AI15*AP15</f>
        <v>1750</v>
      </c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2"/>
      <c r="BA16" s="6"/>
    </row>
    <row r="17" spans="1:57" ht="21" customHeight="1">
      <c r="A17" s="95"/>
      <c r="B17" s="96"/>
      <c r="C17" s="66" t="s">
        <v>12</v>
      </c>
      <c r="D17" s="72">
        <v>15</v>
      </c>
      <c r="E17" s="63">
        <f>D17</f>
        <v>15</v>
      </c>
      <c r="F17" s="53"/>
      <c r="G17" s="53"/>
      <c r="H17" s="53"/>
      <c r="I17" s="53"/>
      <c r="J17" s="18" t="s">
        <v>2</v>
      </c>
      <c r="K17" s="53">
        <v>1</v>
      </c>
      <c r="L17" s="53"/>
      <c r="M17" s="19" t="s">
        <v>3</v>
      </c>
      <c r="N17" s="54">
        <v>195</v>
      </c>
      <c r="O17" s="54"/>
      <c r="P17" s="54"/>
      <c r="Q17" s="54"/>
      <c r="R17" s="20"/>
      <c r="S17" s="21" t="s">
        <v>4</v>
      </c>
      <c r="T17" s="22"/>
      <c r="U17" s="55">
        <f>D17</f>
        <v>15</v>
      </c>
      <c r="V17" s="56"/>
      <c r="W17" s="56"/>
      <c r="X17" s="56"/>
      <c r="Y17" s="56"/>
      <c r="Z17" s="18" t="s">
        <v>2</v>
      </c>
      <c r="AA17" s="23">
        <v>1</v>
      </c>
      <c r="AB17" s="19" t="s">
        <v>3</v>
      </c>
      <c r="AC17" s="59">
        <v>222.38</v>
      </c>
      <c r="AD17" s="59"/>
      <c r="AE17" s="59"/>
      <c r="AF17" s="59"/>
      <c r="AG17" s="24"/>
      <c r="AH17" s="21" t="s">
        <v>4</v>
      </c>
      <c r="AI17" s="55">
        <f>D17</f>
        <v>15</v>
      </c>
      <c r="AJ17" s="56"/>
      <c r="AK17" s="56"/>
      <c r="AL17" s="18" t="s">
        <v>2</v>
      </c>
      <c r="AM17" s="24"/>
      <c r="AN17" s="23">
        <v>1</v>
      </c>
      <c r="AO17" s="19" t="s">
        <v>3</v>
      </c>
      <c r="AP17" s="59">
        <v>299</v>
      </c>
      <c r="AQ17" s="59"/>
      <c r="AR17" s="59"/>
      <c r="AS17" s="59"/>
      <c r="AT17" s="24"/>
      <c r="AU17" s="21" t="s">
        <v>4</v>
      </c>
      <c r="BA17" s="6"/>
    </row>
    <row r="18" spans="1:57" ht="25.5" customHeight="1" thickBot="1">
      <c r="A18" s="95"/>
      <c r="B18" s="96"/>
      <c r="C18" s="67"/>
      <c r="D18" s="73"/>
      <c r="E18" s="60">
        <f>E17*N17</f>
        <v>2925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2"/>
      <c r="T18" s="25"/>
      <c r="U18" s="60">
        <f>U17*AC17</f>
        <v>3335.7</v>
      </c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2"/>
      <c r="AI18" s="60">
        <f>AI17*AP17</f>
        <v>4485</v>
      </c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2"/>
      <c r="BA18" s="6"/>
    </row>
    <row r="19" spans="1:57" ht="21" customHeight="1" thickBot="1">
      <c r="A19" s="95"/>
      <c r="B19" s="96"/>
      <c r="C19" s="26" t="s">
        <v>5</v>
      </c>
      <c r="D19" s="27"/>
      <c r="E19" s="36"/>
      <c r="F19" s="37"/>
      <c r="G19" s="37"/>
      <c r="H19" s="37"/>
      <c r="I19" s="28"/>
      <c r="J19" s="28" t="s">
        <v>4</v>
      </c>
      <c r="K19" s="38">
        <f>E12+E14+E16+E18</f>
        <v>10059.1</v>
      </c>
      <c r="L19" s="38"/>
      <c r="M19" s="38"/>
      <c r="N19" s="38"/>
      <c r="O19" s="38"/>
      <c r="P19" s="38"/>
      <c r="Q19" s="38"/>
      <c r="R19" s="38"/>
      <c r="S19" s="38"/>
      <c r="T19" s="29"/>
      <c r="U19" s="39"/>
      <c r="V19" s="40"/>
      <c r="W19" s="40"/>
      <c r="X19" s="40"/>
      <c r="Y19" s="40"/>
      <c r="Z19" s="40"/>
      <c r="AA19" s="30"/>
      <c r="AB19" s="30" t="s">
        <v>4</v>
      </c>
      <c r="AC19" s="40">
        <f>U12+U14+U16+U18</f>
        <v>11377.85</v>
      </c>
      <c r="AD19" s="40"/>
      <c r="AE19" s="40"/>
      <c r="AF19" s="40"/>
      <c r="AG19" s="40"/>
      <c r="AH19" s="41"/>
      <c r="AI19" s="42"/>
      <c r="AJ19" s="38"/>
      <c r="AK19" s="38"/>
      <c r="AL19" s="38"/>
      <c r="AM19" s="38"/>
      <c r="AN19" s="38"/>
      <c r="AO19" s="31"/>
      <c r="AP19" s="31" t="s">
        <v>4</v>
      </c>
      <c r="AQ19" s="38">
        <f>AI12+AI14+AI16+AI18</f>
        <v>13485</v>
      </c>
      <c r="AR19" s="38"/>
      <c r="AS19" s="38"/>
      <c r="AT19" s="38"/>
      <c r="AU19" s="43"/>
      <c r="BA19" s="6"/>
    </row>
    <row r="20" spans="1:57" ht="18.75" customHeight="1">
      <c r="A20" s="95"/>
      <c r="B20" s="9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3"/>
      <c r="BA20" s="6"/>
    </row>
    <row r="21" spans="1:57" s="2" customFormat="1" ht="29.25" customHeight="1">
      <c r="A21" s="75" t="s">
        <v>21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5"/>
      <c r="AW21" s="5"/>
      <c r="AX21" s="5"/>
      <c r="AY21" s="5"/>
      <c r="AZ21" s="5"/>
      <c r="BA21" s="5"/>
      <c r="BB21" s="5"/>
      <c r="BC21" s="7"/>
      <c r="BD21" s="7"/>
      <c r="BE21" s="10"/>
    </row>
    <row r="22" spans="1:57"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spans="1:57"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13"/>
    </row>
  </sheetData>
  <mergeCells count="74">
    <mergeCell ref="C22:N22"/>
    <mergeCell ref="C23:M23"/>
    <mergeCell ref="A21:AU21"/>
    <mergeCell ref="A5:B6"/>
    <mergeCell ref="C5:AU6"/>
    <mergeCell ref="U8:AH10"/>
    <mergeCell ref="AI8:AU10"/>
    <mergeCell ref="A7:B20"/>
    <mergeCell ref="E8:T10"/>
    <mergeCell ref="E18:S18"/>
    <mergeCell ref="U18:AH18"/>
    <mergeCell ref="AI18:AU18"/>
    <mergeCell ref="C7:C10"/>
    <mergeCell ref="C11:C12"/>
    <mergeCell ref="C13:C14"/>
    <mergeCell ref="C15:C16"/>
    <mergeCell ref="C17:C18"/>
    <mergeCell ref="AI17:AK17"/>
    <mergeCell ref="AP17:AS17"/>
    <mergeCell ref="D7:D10"/>
    <mergeCell ref="D11:D12"/>
    <mergeCell ref="D13:D14"/>
    <mergeCell ref="D15:D16"/>
    <mergeCell ref="D17:D18"/>
    <mergeCell ref="E17:I17"/>
    <mergeCell ref="K17:L17"/>
    <mergeCell ref="N17:Q17"/>
    <mergeCell ref="U17:Y17"/>
    <mergeCell ref="AC17:AF17"/>
    <mergeCell ref="AI15:AK15"/>
    <mergeCell ref="AP15:AS15"/>
    <mergeCell ref="E16:S16"/>
    <mergeCell ref="U16:AH16"/>
    <mergeCell ref="AI16:AU16"/>
    <mergeCell ref="E15:I15"/>
    <mergeCell ref="K15:L15"/>
    <mergeCell ref="N15:Q15"/>
    <mergeCell ref="U15:Y15"/>
    <mergeCell ref="AC15:AF15"/>
    <mergeCell ref="E14:S14"/>
    <mergeCell ref="U14:AH14"/>
    <mergeCell ref="AI14:AU14"/>
    <mergeCell ref="E13:I13"/>
    <mergeCell ref="K13:L13"/>
    <mergeCell ref="N13:Q13"/>
    <mergeCell ref="U13:Y13"/>
    <mergeCell ref="AC13:AF13"/>
    <mergeCell ref="E12:S12"/>
    <mergeCell ref="U12:AH12"/>
    <mergeCell ref="AI12:AU12"/>
    <mergeCell ref="AI13:AK13"/>
    <mergeCell ref="AP13:AS13"/>
    <mergeCell ref="A1:AU1"/>
    <mergeCell ref="BG2:BS2"/>
    <mergeCell ref="A2:AU3"/>
    <mergeCell ref="AC11:AF11"/>
    <mergeCell ref="AI11:AK11"/>
    <mergeCell ref="AP11:AS11"/>
    <mergeCell ref="AD4:AF4"/>
    <mergeCell ref="AI4:AP4"/>
    <mergeCell ref="AQ4:AS4"/>
    <mergeCell ref="E19:H19"/>
    <mergeCell ref="K19:S19"/>
    <mergeCell ref="U19:Z19"/>
    <mergeCell ref="AC19:AH19"/>
    <mergeCell ref="AI19:AN19"/>
    <mergeCell ref="AQ19:AU19"/>
    <mergeCell ref="E7:S7"/>
    <mergeCell ref="U7:AH7"/>
    <mergeCell ref="AI7:AU7"/>
    <mergeCell ref="E11:I11"/>
    <mergeCell ref="K11:L11"/>
    <mergeCell ref="N11:Q11"/>
    <mergeCell ref="U11:Y11"/>
  </mergeCells>
  <pageMargins left="0.25" right="0.25" top="0.75" bottom="0.75" header="0.3" footer="0.3"/>
  <pageSetup paperSize="9" orientation="landscape" verticalDpi="180" r:id="rId1"/>
  <colBreaks count="1" manualBreakCount="1"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2026-08-21T04:18:15Z</cp:lastPrinted>
  <dcterms:created xsi:type="dcterms:W3CDTF">2006-09-28T05:33:00Z</dcterms:created>
  <dcterms:modified xsi:type="dcterms:W3CDTF">2026-08-27T03:46:27Z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