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11" i="1"/>
  <c r="L6" i="1" l="1"/>
  <c r="I6" i="1"/>
  <c r="O6" i="1"/>
  <c r="M6" i="1" l="1"/>
  <c r="N6" i="1" s="1"/>
  <c r="I11" i="1"/>
  <c r="O63" i="1" l="1"/>
  <c r="I63" i="1" l="1"/>
  <c r="M63" i="1" s="1"/>
  <c r="N63" i="1" s="1"/>
  <c r="E13" i="1"/>
  <c r="E15" i="1"/>
  <c r="E16" i="1"/>
  <c r="E17" i="1"/>
  <c r="E18" i="1"/>
  <c r="E21" i="1"/>
  <c r="E22" i="1"/>
  <c r="E23" i="1"/>
  <c r="E25" i="1"/>
  <c r="E26" i="1"/>
  <c r="E27" i="1"/>
  <c r="E28" i="1"/>
  <c r="E29" i="1"/>
  <c r="E32" i="1"/>
  <c r="E33" i="1"/>
  <c r="E36" i="1"/>
  <c r="E37" i="1"/>
  <c r="E38" i="1"/>
  <c r="E39" i="1"/>
  <c r="E42" i="1"/>
  <c r="E43" i="1"/>
  <c r="E45" i="1"/>
  <c r="E46" i="1"/>
  <c r="E47" i="1"/>
  <c r="E48" i="1"/>
  <c r="E49" i="1"/>
  <c r="E50" i="1"/>
  <c r="E51" i="1"/>
  <c r="E52" i="1"/>
  <c r="E53" i="1"/>
  <c r="E54" i="1"/>
  <c r="E55" i="1"/>
  <c r="E59" i="1"/>
  <c r="E65" i="1"/>
  <c r="E66" i="1"/>
  <c r="O76" i="1" l="1"/>
  <c r="O75" i="1"/>
  <c r="O74" i="1"/>
  <c r="O73" i="1"/>
  <c r="O72" i="1"/>
  <c r="O71" i="1"/>
  <c r="I70" i="1"/>
  <c r="O70" i="1"/>
  <c r="O69" i="1"/>
  <c r="O68" i="1"/>
  <c r="O67" i="1"/>
  <c r="O66" i="1"/>
  <c r="O65" i="1"/>
  <c r="O64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E11" i="1"/>
  <c r="O11" i="1" s="1"/>
  <c r="I67" i="1" l="1"/>
  <c r="M67" i="1" s="1"/>
  <c r="N67" i="1" s="1"/>
  <c r="I59" i="1"/>
  <c r="M59" i="1" s="1"/>
  <c r="N59" i="1" s="1"/>
  <c r="I74" i="1"/>
  <c r="M74" i="1" s="1"/>
  <c r="N74" i="1" s="1"/>
  <c r="I71" i="1"/>
  <c r="M71" i="1" s="1"/>
  <c r="N71" i="1" s="1"/>
  <c r="I57" i="1"/>
  <c r="M57" i="1" s="1"/>
  <c r="N57" i="1" s="1"/>
  <c r="I24" i="1"/>
  <c r="M24" i="1" s="1"/>
  <c r="N24" i="1" s="1"/>
  <c r="I64" i="1"/>
  <c r="M64" i="1" s="1"/>
  <c r="N64" i="1" s="1"/>
  <c r="I75" i="1"/>
  <c r="M75" i="1" s="1"/>
  <c r="N75" i="1" s="1"/>
  <c r="I55" i="1"/>
  <c r="M55" i="1" s="1"/>
  <c r="N55" i="1" s="1"/>
  <c r="I23" i="1"/>
  <c r="M23" i="1" s="1"/>
  <c r="N23" i="1" s="1"/>
  <c r="I49" i="1"/>
  <c r="M49" i="1" s="1"/>
  <c r="N49" i="1" s="1"/>
  <c r="I13" i="1"/>
  <c r="M13" i="1" s="1"/>
  <c r="N13" i="1" s="1"/>
  <c r="I17" i="1"/>
  <c r="M17" i="1" s="1"/>
  <c r="N17" i="1" s="1"/>
  <c r="I21" i="1"/>
  <c r="M21" i="1" s="1"/>
  <c r="N21" i="1" s="1"/>
  <c r="I35" i="1"/>
  <c r="M35" i="1" s="1"/>
  <c r="N35" i="1" s="1"/>
  <c r="I38" i="1"/>
  <c r="M38" i="1" s="1"/>
  <c r="N38" i="1" s="1"/>
  <c r="I42" i="1"/>
  <c r="M42" i="1" s="1"/>
  <c r="N42" i="1" s="1"/>
  <c r="I46" i="1"/>
  <c r="M46" i="1" s="1"/>
  <c r="N46" i="1" s="1"/>
  <c r="I48" i="1"/>
  <c r="M48" i="1" s="1"/>
  <c r="N48" i="1" s="1"/>
  <c r="I52" i="1"/>
  <c r="M52" i="1" s="1"/>
  <c r="N52" i="1" s="1"/>
  <c r="I56" i="1"/>
  <c r="M56" i="1" s="1"/>
  <c r="N56" i="1" s="1"/>
  <c r="I32" i="1"/>
  <c r="M32" i="1" s="1"/>
  <c r="N32" i="1" s="1"/>
  <c r="I36" i="1"/>
  <c r="M36" i="1" s="1"/>
  <c r="N36" i="1" s="1"/>
  <c r="M11" i="1"/>
  <c r="N11" i="1" s="1"/>
  <c r="I14" i="1"/>
  <c r="M14" i="1" s="1"/>
  <c r="N14" i="1" s="1"/>
  <c r="I29" i="1"/>
  <c r="M29" i="1" s="1"/>
  <c r="N29" i="1" s="1"/>
  <c r="I33" i="1"/>
  <c r="M33" i="1" s="1"/>
  <c r="N33" i="1" s="1"/>
  <c r="I40" i="1"/>
  <c r="M40" i="1" s="1"/>
  <c r="N40" i="1" s="1"/>
  <c r="I30" i="1"/>
  <c r="M30" i="1" s="1"/>
  <c r="N30" i="1" s="1"/>
  <c r="I34" i="1"/>
  <c r="M34" i="1" s="1"/>
  <c r="N34" i="1" s="1"/>
  <c r="I47" i="1"/>
  <c r="M47" i="1" s="1"/>
  <c r="N47" i="1" s="1"/>
  <c r="I22" i="1"/>
  <c r="M22" i="1" s="1"/>
  <c r="N22" i="1" s="1"/>
  <c r="I27" i="1"/>
  <c r="M27" i="1" s="1"/>
  <c r="N27" i="1" s="1"/>
  <c r="I43" i="1"/>
  <c r="M43" i="1" s="1"/>
  <c r="N43" i="1" s="1"/>
  <c r="I68" i="1"/>
  <c r="M68" i="1" s="1"/>
  <c r="N68" i="1" s="1"/>
  <c r="I18" i="1"/>
  <c r="M18" i="1" s="1"/>
  <c r="N18" i="1" s="1"/>
  <c r="I53" i="1"/>
  <c r="M53" i="1" s="1"/>
  <c r="N53" i="1" s="1"/>
  <c r="I61" i="1"/>
  <c r="M61" i="1" s="1"/>
  <c r="N61" i="1" s="1"/>
  <c r="I72" i="1"/>
  <c r="M72" i="1" s="1"/>
  <c r="N72" i="1" s="1"/>
  <c r="I12" i="1"/>
  <c r="M12" i="1" s="1"/>
  <c r="N12" i="1" s="1"/>
  <c r="I26" i="1"/>
  <c r="M26" i="1" s="1"/>
  <c r="N26" i="1" s="1"/>
  <c r="I45" i="1"/>
  <c r="M45" i="1" s="1"/>
  <c r="N45" i="1" s="1"/>
  <c r="I54" i="1"/>
  <c r="M54" i="1" s="1"/>
  <c r="N54" i="1" s="1"/>
  <c r="I20" i="1"/>
  <c r="M20" i="1" s="1"/>
  <c r="N20" i="1" s="1"/>
  <c r="I41" i="1"/>
  <c r="M41" i="1" s="1"/>
  <c r="N41" i="1" s="1"/>
  <c r="I44" i="1"/>
  <c r="M44" i="1" s="1"/>
  <c r="N44" i="1" s="1"/>
  <c r="I50" i="1"/>
  <c r="M50" i="1" s="1"/>
  <c r="N50" i="1" s="1"/>
  <c r="I37" i="1"/>
  <c r="M37" i="1" s="1"/>
  <c r="N37" i="1" s="1"/>
  <c r="I25" i="1"/>
  <c r="M25" i="1" s="1"/>
  <c r="N25" i="1" s="1"/>
  <c r="I66" i="1"/>
  <c r="M66" i="1" s="1"/>
  <c r="N66" i="1" s="1"/>
  <c r="I62" i="1"/>
  <c r="M62" i="1" s="1"/>
  <c r="N62" i="1" s="1"/>
  <c r="I19" i="1"/>
  <c r="M19" i="1" s="1"/>
  <c r="N19" i="1" s="1"/>
  <c r="M70" i="1"/>
  <c r="N70" i="1" s="1"/>
  <c r="O77" i="1"/>
  <c r="I58" i="1"/>
  <c r="M58" i="1" s="1"/>
  <c r="N58" i="1" s="1"/>
  <c r="I76" i="1"/>
  <c r="M76" i="1" s="1"/>
  <c r="N76" i="1" s="1"/>
  <c r="I15" i="1"/>
  <c r="M15" i="1" s="1"/>
  <c r="N15" i="1" s="1"/>
  <c r="I31" i="1"/>
  <c r="M31" i="1" s="1"/>
  <c r="N31" i="1" s="1"/>
  <c r="I39" i="1"/>
  <c r="M39" i="1" s="1"/>
  <c r="N39" i="1" s="1"/>
  <c r="I51" i="1"/>
  <c r="M51" i="1" s="1"/>
  <c r="N51" i="1" s="1"/>
  <c r="I16" i="1"/>
  <c r="M16" i="1" s="1"/>
  <c r="N16" i="1" s="1"/>
  <c r="I28" i="1"/>
  <c r="M28" i="1" s="1"/>
  <c r="N28" i="1" s="1"/>
  <c r="I69" i="1"/>
  <c r="I60" i="1"/>
  <c r="M60" i="1" s="1"/>
  <c r="N60" i="1" s="1"/>
  <c r="I65" i="1"/>
  <c r="I73" i="1"/>
  <c r="M65" i="1" l="1"/>
  <c r="N65" i="1" s="1"/>
  <c r="M69" i="1"/>
  <c r="N69" i="1" s="1"/>
  <c r="M73" i="1"/>
  <c r="N73" i="1" s="1"/>
</calcChain>
</file>

<file path=xl/sharedStrings.xml><?xml version="1.0" encoding="utf-8"?>
<sst xmlns="http://schemas.openxmlformats.org/spreadsheetml/2006/main" count="237" uniqueCount="136">
  <si>
    <t xml:space="preserve"> ОБОСНОВАНИЕ НАЧАЛЬНОЙ (МАКСИМАЛЬНОЙ)  ЦЕНЫ КОНТРАКТА
</t>
  </si>
  <si>
    <t>№ п/п</t>
  </si>
  <si>
    <t>Наименование СИ</t>
  </si>
  <si>
    <t>ТИП</t>
  </si>
  <si>
    <t xml:space="preserve">Объем </t>
  </si>
  <si>
    <t>Средн. расчетная цена заказчика за единицу товара, рублей</t>
  </si>
  <si>
    <t>Минимальная цена,  выбранная заказчиком, рублей</t>
  </si>
  <si>
    <t>Кол-во знач.</t>
  </si>
  <si>
    <t>Сред.квадр.откл. σ=</t>
  </si>
  <si>
    <t>Коэфф вариации V=</t>
  </si>
  <si>
    <t>Совокупность цен</t>
  </si>
  <si>
    <t>Начальная (максимальная) цена за позицию</t>
  </si>
  <si>
    <t>Ед. изм.</t>
  </si>
  <si>
    <t>Кол-во</t>
  </si>
  <si>
    <t>Источник 1</t>
  </si>
  <si>
    <t>Источник 2</t>
  </si>
  <si>
    <t>Источник 3</t>
  </si>
  <si>
    <t>шт.</t>
  </si>
  <si>
    <t>ИТОГО</t>
  </si>
  <si>
    <t xml:space="preserve">Дата составления: </t>
  </si>
  <si>
    <t>Холодильник</t>
  </si>
  <si>
    <t>Indesit DS 320 W</t>
  </si>
  <si>
    <t>Высокоскоростной шейкер для планшетов и микропробирок</t>
  </si>
  <si>
    <t>MPS-1</t>
  </si>
  <si>
    <t>Микроцентрифуга с охлаждением</t>
  </si>
  <si>
    <t>1848R</t>
  </si>
  <si>
    <t>XЛ-340 POZIS</t>
  </si>
  <si>
    <t>ХФ-250-3 POZIS</t>
  </si>
  <si>
    <t>Термостат электрический</t>
  </si>
  <si>
    <t>TCO-/1-80</t>
  </si>
  <si>
    <t>Стерилизатор воздушный</t>
  </si>
  <si>
    <t>ГП-80 СПУ</t>
  </si>
  <si>
    <t xml:space="preserve">Фармацевтический морозильник низкотемпературный </t>
  </si>
  <si>
    <t>Haier Biomedical DW-25L262</t>
  </si>
  <si>
    <t>Морозильник вертикальный</t>
  </si>
  <si>
    <t>FDE30086FV Thermo Scientific Forma</t>
  </si>
  <si>
    <t>Центрифуга ЕВА</t>
  </si>
  <si>
    <t>21 Het-tich</t>
  </si>
  <si>
    <t xml:space="preserve">Центрифуга с охлаждением </t>
  </si>
  <si>
    <t>Thermo Scientific SL 16R</t>
  </si>
  <si>
    <t>ХЛ-340 POZIS</t>
  </si>
  <si>
    <t>Центрифуга</t>
  </si>
  <si>
    <t>Elmy CM-6M</t>
  </si>
  <si>
    <t>Elmy CM-50</t>
  </si>
  <si>
    <t>TCO-1/80СПУ</t>
  </si>
  <si>
    <t>Термостат медицинский водяной</t>
  </si>
  <si>
    <t>TW-2.02</t>
  </si>
  <si>
    <t>Баня термостатирующая прецизионная</t>
  </si>
  <si>
    <t>LOIP LB-212</t>
  </si>
  <si>
    <t>Центрифуга медицинская</t>
  </si>
  <si>
    <t>ТСО-1/80СПУ</t>
  </si>
  <si>
    <t>Сухожаровой шкаф</t>
  </si>
  <si>
    <t>ВО-120</t>
  </si>
  <si>
    <t>Холодильник фармацевтический</t>
  </si>
  <si>
    <t>ХФ-250-3 "Позис"</t>
  </si>
  <si>
    <t>Устройство автоматического отбора проб биологических аэрозолей воздуха</t>
  </si>
  <si>
    <t>ПУ-1Б</t>
  </si>
  <si>
    <t>Центрифуга лабораторная</t>
  </si>
  <si>
    <t>Термостат</t>
  </si>
  <si>
    <t>TC-1/80 СПУ</t>
  </si>
  <si>
    <t>Аппарат для гистологической обработки тканей</t>
  </si>
  <si>
    <t>АГТ11-"ФМП"</t>
  </si>
  <si>
    <t>Микротом-криостат</t>
  </si>
  <si>
    <t>Bright OTF 5000</t>
  </si>
  <si>
    <t>Medite TES 99</t>
  </si>
  <si>
    <t>ХФ-400-2</t>
  </si>
  <si>
    <t>Фармацевтический холодильник</t>
  </si>
  <si>
    <t>Фармацевтический морозильники низкотемпературный до -80</t>
  </si>
  <si>
    <t>Haier Biomedical DW-86L338</t>
  </si>
  <si>
    <t>Морозильник до -25</t>
  </si>
  <si>
    <t>"Атлант" М-7103-090 МКШ-240</t>
  </si>
  <si>
    <t>Центрифуга низкотемпературная</t>
  </si>
  <si>
    <t>BECKMAN COULTER Allegra X-12R Centrifuge</t>
  </si>
  <si>
    <t>Центрифуга настольная высокоскоростная с охлаждением</t>
  </si>
  <si>
    <t xml:space="preserve">СО2 Инкубатор </t>
  </si>
  <si>
    <t>MEMERT ICO 50</t>
  </si>
  <si>
    <t>Электрокардиограф одно/трехканальный</t>
  </si>
  <si>
    <t>ЭК1Т-1/3-07"Аксион"</t>
  </si>
  <si>
    <t>SHILLER CARDIOVIT AT-1</t>
  </si>
  <si>
    <t>Аппарат Biopak для электрофизиологических исследований</t>
  </si>
  <si>
    <t>МР 150</t>
  </si>
  <si>
    <t>Термометр цифровой</t>
  </si>
  <si>
    <t>MG-01202</t>
  </si>
  <si>
    <t>AMDT10</t>
  </si>
  <si>
    <t>Ростомер</t>
  </si>
  <si>
    <t>ДИАКОМС</t>
  </si>
  <si>
    <t>РМ-1-"Технология"</t>
  </si>
  <si>
    <t xml:space="preserve">Дозатор пипеточный </t>
  </si>
  <si>
    <t>Dlab</t>
  </si>
  <si>
    <t>Дозатор пипеточный одноканальный</t>
  </si>
  <si>
    <t>Лайт</t>
  </si>
  <si>
    <t>Biohit</t>
  </si>
  <si>
    <t>Весы аналитические</t>
  </si>
  <si>
    <t>Pioneer PA 64C</t>
  </si>
  <si>
    <t>Весы лабораторные</t>
  </si>
  <si>
    <t>CJ-6200ER</t>
  </si>
  <si>
    <t>ALE-15002R</t>
  </si>
  <si>
    <t>HT84RCE</t>
  </si>
  <si>
    <t>Хромато-масс-спектрометр жидкостный</t>
  </si>
  <si>
    <t>6475LC/TQ</t>
  </si>
  <si>
    <t>Вискозиметр ротационный</t>
  </si>
  <si>
    <t>ROTAVISC lo-vi</t>
  </si>
  <si>
    <t>Анализатор жидкости</t>
  </si>
  <si>
    <t>Ohaus AquaSearcher AB33PH-F</t>
  </si>
  <si>
    <t>Анализатор гематологический автоматический</t>
  </si>
  <si>
    <t>URIT-5160</t>
  </si>
  <si>
    <t>Биохимический анализатор</t>
  </si>
  <si>
    <t>ERBA XL-100</t>
  </si>
  <si>
    <t>Анализатор мочи</t>
  </si>
  <si>
    <t>UriLit 150</t>
  </si>
  <si>
    <t>TC-151</t>
  </si>
  <si>
    <t>Коагулометр</t>
  </si>
  <si>
    <t>АПГ2-02</t>
  </si>
  <si>
    <t>Анализатор концентрации паров этанола в выдыхаемом воздухе</t>
  </si>
  <si>
    <t>Динго Е-200</t>
  </si>
  <si>
    <t>Спектрофотометр</t>
  </si>
  <si>
    <t>UV 2600 "Shimadzu"</t>
  </si>
  <si>
    <t>pH-метр</t>
  </si>
  <si>
    <t>АНИОН-4100</t>
  </si>
  <si>
    <t>Анализатор биохимический автоматический</t>
  </si>
  <si>
    <t>FUJIFILM DRI-CHEM 4000i</t>
  </si>
  <si>
    <t>Фотометр иммуноферментный планшетный</t>
  </si>
  <si>
    <t>ЭФОС 9305</t>
  </si>
  <si>
    <t>Хроматограф</t>
  </si>
  <si>
    <t>GILSON</t>
  </si>
  <si>
    <t>Оказание услуг по поверке средств измерений и аттестации испытательного оборудования</t>
  </si>
  <si>
    <t>усл.ед.</t>
  </si>
  <si>
    <t>Цена за единицу с НДС, рублей</t>
  </si>
  <si>
    <t>ЕВА1600Р</t>
  </si>
  <si>
    <t>Холодильник комбинированный, лабораторный</t>
  </si>
  <si>
    <t>Термостат электрический.
суховоздушный охлаждающий</t>
  </si>
  <si>
    <t>Термостат электрический .
суховоздушный охлаждающий</t>
  </si>
  <si>
    <t>Термометр медицинский, электронный</t>
  </si>
  <si>
    <t>Весы неавтоматического действия (аналитические)</t>
  </si>
  <si>
    <t>Система заливки парафином (диспенсер парафина, охлаждающий блок и нагревательный блок)</t>
  </si>
  <si>
    <t>Цена Контракта определена как минимальное значение коммерческих предложений, руководствуясь принципом эффективности использования бюджетных средств (ст. 34, ч. 2 ст. 72 Бюджетного кодекса РФ)
Источниками информации для определения НМЦД являются коммерческие (ценовые) предложения: №301 от 19.02.2026 г., № 41/ПЭО-689 от 20.02.2026 г., №24-30/450 от 26.02.2026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</si>
</sst>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р_."/>
    <numFmt numFmtId="165" formatCode="#,##0.00\ _₽"/>
    <numFmt numFmtId="166" formatCode="#,##0.000"/>
    <numFmt numFmtId="167" formatCode="0.000"/>
  </numFmts>
  <fonts count="10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0" fontId="1" fillId="0" borderId="0" xfId="0" applyFont="1" applyBorder="1"/>
    <xf numFmtId="167" fontId="1" fillId="2" borderId="2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5" fillId="2" borderId="0" xfId="0" applyFont="1" applyFill="1"/>
    <xf numFmtId="165" fontId="4" fillId="0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4" fontId="9" fillId="0" borderId="0" xfId="0" applyNumberFormat="1" applyFont="1" applyFill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 wrapText="1"/>
    </xf>
    <xf numFmtId="166" fontId="1" fillId="2" borderId="0" xfId="0" applyNumberFormat="1" applyFont="1" applyFill="1"/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Alignment="1" applyProtection="1">
      <alignment horizontal="center" vertical="center"/>
      <protection locked="0"/>
    </xf>
    <xf numFmtId="4" fontId="9" fillId="0" borderId="0" xfId="0" applyNumberFormat="1" applyFont="1" applyAlignment="1" applyProtection="1">
      <alignment horizontal="center" wrapText="1"/>
      <protection locked="0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9" fillId="0" borderId="0" xfId="0" applyNumberFormat="1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indexed="36"/>
      </font>
      <fill>
        <patternFill patternType="solid">
          <fgColor indexed="9"/>
          <bgColor indexed="21"/>
        </patternFill>
      </fill>
    </dxf>
    <dxf>
      <font>
        <condense val="0"/>
        <extend val="0"/>
        <color indexed="12"/>
      </font>
      <fill>
        <patternFill patternType="solid">
          <fgColor indexed="9"/>
          <bgColor indexed="40"/>
        </patternFill>
      </fill>
    </dxf>
    <dxf>
      <font>
        <condense val="0"/>
        <extend val="0"/>
        <color indexed="36"/>
      </font>
      <fill>
        <patternFill patternType="solid">
          <fgColor indexed="9"/>
          <bgColor indexed="21"/>
        </patternFill>
      </fill>
    </dxf>
    <dxf>
      <font>
        <condense val="0"/>
        <extend val="0"/>
        <color indexed="36"/>
      </font>
      <fill>
        <patternFill patternType="solid">
          <fgColor indexed="9"/>
          <bgColor indexed="21"/>
        </patternFill>
      </fill>
    </dxf>
    <dxf>
      <font>
        <condense val="0"/>
        <extend val="0"/>
        <color indexed="12"/>
      </font>
      <fill>
        <patternFill patternType="solid">
          <fgColor indexed="9"/>
          <bgColor indexed="40"/>
        </patternFill>
      </fill>
    </dxf>
    <dxf>
      <font>
        <condense val="0"/>
        <extend val="0"/>
        <color indexed="36"/>
      </font>
      <fill>
        <patternFill patternType="solid">
          <fgColor indexed="9"/>
          <bgColor indexed="2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5-1\Shared%20Docs\44-&#1060;&#1047;\1%20&#1045;&#1076;&#1080;&#1085;&#1089;&#1090;&#1074;&#1077;&#1085;&#1085;&#1099;&#1081;%20&#1087;&#1086;&#1089;&#1090;&#1072;&#1074;&#1097;&#1080;&#1082;\1_&#1041;&#1077;&#1088;&#1077;&#1079;&#1082;&#1072;\&#1087;&#1086;&#1074;&#1077;&#1088;&#1082;&#1072;%20(&#1054;&#1082;&#1089;&#1072;&#1085;&#1072;)\&#1057;&#1090;&#1086;&#1080;&#1084;&#1086;&#1089;&#1090;&#1100;%20&#1087;&#1086;&#1074;&#1077;&#1088;&#1082;&#1080;%20&#1052;&#1086;&#1088;&#1076;.%20&#1062;&#1057;&#1052;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C3">
            <v>0</v>
          </cell>
        </row>
        <row r="5">
          <cell r="E5">
            <v>1</v>
          </cell>
        </row>
        <row r="9">
          <cell r="E9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8">
          <cell r="E18">
            <v>1</v>
          </cell>
        </row>
        <row r="19">
          <cell r="E19">
            <v>1</v>
          </cell>
        </row>
        <row r="20">
          <cell r="E20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30">
          <cell r="E30">
            <v>1</v>
          </cell>
        </row>
        <row r="31">
          <cell r="E31">
            <v>1</v>
          </cell>
        </row>
        <row r="37">
          <cell r="E37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4">
          <cell r="E44">
            <v>1</v>
          </cell>
        </row>
        <row r="45">
          <cell r="E45">
            <v>1</v>
          </cell>
        </row>
        <row r="49">
          <cell r="E49">
            <v>1</v>
          </cell>
        </row>
        <row r="50">
          <cell r="E50">
            <v>1</v>
          </cell>
        </row>
        <row r="51">
          <cell r="E51">
            <v>1</v>
          </cell>
        </row>
        <row r="54">
          <cell r="E54">
            <v>1</v>
          </cell>
        </row>
        <row r="55">
          <cell r="E55">
            <v>1</v>
          </cell>
        </row>
        <row r="56">
          <cell r="E56">
            <v>1</v>
          </cell>
        </row>
        <row r="57">
          <cell r="E57">
            <v>1</v>
          </cell>
        </row>
        <row r="58">
          <cell r="E58">
            <v>1</v>
          </cell>
        </row>
        <row r="59">
          <cell r="E59">
            <v>1</v>
          </cell>
        </row>
        <row r="60">
          <cell r="E60">
            <v>1</v>
          </cell>
        </row>
        <row r="61">
          <cell r="E61">
            <v>1</v>
          </cell>
        </row>
        <row r="81">
          <cell r="E81">
            <v>1</v>
          </cell>
        </row>
        <row r="91">
          <cell r="E91">
            <v>1</v>
          </cell>
        </row>
        <row r="92">
          <cell r="E9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N81"/>
  <sheetViews>
    <sheetView tabSelected="1" zoomScaleNormal="100" workbookViewId="0">
      <selection activeCell="G57" sqref="G57"/>
    </sheetView>
  </sheetViews>
  <sheetFormatPr defaultRowHeight="15" x14ac:dyDescent="0.25"/>
  <cols>
    <col min="1" max="1" width="3.7109375" customWidth="1"/>
    <col min="2" max="2" width="16.7109375" customWidth="1"/>
    <col min="3" max="3" width="13.140625" customWidth="1"/>
    <col min="4" max="4" width="6.5703125" customWidth="1"/>
    <col min="5" max="5" width="4.140625" customWidth="1"/>
    <col min="6" max="10" width="9.140625" style="41"/>
    <col min="11" max="11" width="4.85546875" customWidth="1"/>
    <col min="12" max="12" width="7.140625" customWidth="1"/>
    <col min="13" max="13" width="6.85546875" customWidth="1"/>
    <col min="14" max="14" width="13.28515625" customWidth="1"/>
    <col min="15" max="15" width="12.42578125" customWidth="1"/>
  </cols>
  <sheetData>
    <row r="2" spans="1:248" s="3" customFormat="1" ht="28.5" customHeight="1" x14ac:dyDescent="0.25">
      <c r="A2" s="1"/>
      <c r="B2" s="57" t="s">
        <v>0</v>
      </c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</row>
    <row r="3" spans="1:248" s="3" customFormat="1" ht="9" customHeight="1" x14ac:dyDescent="0.25">
      <c r="A3" s="1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</row>
    <row r="4" spans="1:248" s="5" customFormat="1" ht="24.75" customHeight="1" x14ac:dyDescent="0.2">
      <c r="A4" s="50" t="s">
        <v>1</v>
      </c>
      <c r="B4" s="53" t="s">
        <v>2</v>
      </c>
      <c r="C4" s="54"/>
      <c r="D4" s="50" t="s">
        <v>4</v>
      </c>
      <c r="E4" s="50"/>
      <c r="F4" s="52" t="s">
        <v>127</v>
      </c>
      <c r="G4" s="52"/>
      <c r="H4" s="52"/>
      <c r="I4" s="52" t="s">
        <v>5</v>
      </c>
      <c r="J4" s="52" t="s">
        <v>6</v>
      </c>
      <c r="K4" s="50" t="s">
        <v>7</v>
      </c>
      <c r="L4" s="50" t="s">
        <v>8</v>
      </c>
      <c r="M4" s="50" t="s">
        <v>9</v>
      </c>
      <c r="N4" s="50" t="s">
        <v>10</v>
      </c>
      <c r="O4" s="51" t="s">
        <v>11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s="5" customFormat="1" ht="65.25" customHeight="1" x14ac:dyDescent="0.2">
      <c r="A5" s="50"/>
      <c r="B5" s="55"/>
      <c r="C5" s="56"/>
      <c r="D5" s="43" t="s">
        <v>12</v>
      </c>
      <c r="E5" s="43" t="s">
        <v>13</v>
      </c>
      <c r="F5" s="44" t="s">
        <v>14</v>
      </c>
      <c r="G5" s="44" t="s">
        <v>15</v>
      </c>
      <c r="H5" s="44" t="s">
        <v>16</v>
      </c>
      <c r="I5" s="52"/>
      <c r="J5" s="52"/>
      <c r="K5" s="50"/>
      <c r="L5" s="50"/>
      <c r="M5" s="50"/>
      <c r="N5" s="50"/>
      <c r="O5" s="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</row>
    <row r="6" spans="1:248" s="5" customFormat="1" ht="90.75" customHeight="1" x14ac:dyDescent="0.2">
      <c r="A6" s="6">
        <v>1</v>
      </c>
      <c r="B6" s="59" t="s">
        <v>125</v>
      </c>
      <c r="C6" s="60"/>
      <c r="D6" s="26" t="s">
        <v>126</v>
      </c>
      <c r="E6" s="27">
        <v>1</v>
      </c>
      <c r="F6" s="33">
        <v>341765.66</v>
      </c>
      <c r="G6" s="33">
        <v>358853.95</v>
      </c>
      <c r="H6" s="34">
        <v>366031.03</v>
      </c>
      <c r="I6" s="33">
        <f>(F6+G6+H6)/K6</f>
        <v>355550.21333333338</v>
      </c>
      <c r="J6" s="35">
        <v>341765.66</v>
      </c>
      <c r="K6" s="6">
        <v>3</v>
      </c>
      <c r="L6" s="7">
        <f>STDEV(F6:H6)</f>
        <v>12465.474410596415</v>
      </c>
      <c r="M6" s="7">
        <f t="shared" ref="M6" si="0">L6/I6*100</f>
        <v>3.5059673551397523</v>
      </c>
      <c r="N6" s="6" t="str">
        <f t="shared" ref="N6" si="1">IF(M6&lt;33,"ОДНОРОДНЫЕ","НЕОДНОРОДНЫЕ")</f>
        <v>ОДНОРОДНЫЕ</v>
      </c>
      <c r="O6" s="8">
        <f>J6*E6</f>
        <v>341765.66</v>
      </c>
      <c r="P6" s="1"/>
      <c r="Q6" s="9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s="3" customFormat="1" ht="16.5" customHeight="1" x14ac:dyDescent="0.25">
      <c r="A7" s="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</row>
    <row r="8" spans="1:248" s="3" customFormat="1" ht="12" customHeight="1" x14ac:dyDescent="0.25">
      <c r="A8" s="1"/>
      <c r="B8" s="1"/>
      <c r="C8" s="1"/>
      <c r="D8" s="1"/>
      <c r="E8" s="4"/>
      <c r="F8" s="30"/>
      <c r="G8" s="30"/>
      <c r="H8" s="31"/>
      <c r="I8" s="31"/>
      <c r="J8" s="31"/>
      <c r="K8" s="1"/>
      <c r="L8" s="1"/>
      <c r="M8" s="1"/>
      <c r="N8" s="1"/>
      <c r="O8" s="1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</row>
    <row r="9" spans="1:248" s="5" customFormat="1" ht="24.75" customHeight="1" x14ac:dyDescent="0.2">
      <c r="A9" s="50" t="s">
        <v>1</v>
      </c>
      <c r="B9" s="50" t="s">
        <v>2</v>
      </c>
      <c r="C9" s="50" t="s">
        <v>3</v>
      </c>
      <c r="D9" s="50" t="s">
        <v>4</v>
      </c>
      <c r="E9" s="50"/>
      <c r="F9" s="52" t="s">
        <v>127</v>
      </c>
      <c r="G9" s="52"/>
      <c r="H9" s="52"/>
      <c r="I9" s="52" t="s">
        <v>5</v>
      </c>
      <c r="J9" s="52" t="s">
        <v>6</v>
      </c>
      <c r="K9" s="50" t="s">
        <v>7</v>
      </c>
      <c r="L9" s="50" t="s">
        <v>8</v>
      </c>
      <c r="M9" s="50" t="s">
        <v>9</v>
      </c>
      <c r="N9" s="50" t="s">
        <v>10</v>
      </c>
      <c r="O9" s="51" t="s">
        <v>11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</row>
    <row r="10" spans="1:248" s="5" customFormat="1" ht="55.5" customHeight="1" x14ac:dyDescent="0.2">
      <c r="A10" s="50"/>
      <c r="B10" s="50"/>
      <c r="C10" s="50"/>
      <c r="D10" s="23" t="s">
        <v>12</v>
      </c>
      <c r="E10" s="23" t="s">
        <v>13</v>
      </c>
      <c r="F10" s="32" t="s">
        <v>14</v>
      </c>
      <c r="G10" s="32" t="s">
        <v>15</v>
      </c>
      <c r="H10" s="32" t="s">
        <v>16</v>
      </c>
      <c r="I10" s="52"/>
      <c r="J10" s="52"/>
      <c r="K10" s="50"/>
      <c r="L10" s="50"/>
      <c r="M10" s="50"/>
      <c r="N10" s="50"/>
      <c r="O10" s="5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</row>
    <row r="11" spans="1:248" s="5" customFormat="1" ht="35.1" customHeight="1" x14ac:dyDescent="0.2">
      <c r="A11" s="6">
        <v>1</v>
      </c>
      <c r="B11" s="25" t="s">
        <v>20</v>
      </c>
      <c r="C11" s="25" t="s">
        <v>21</v>
      </c>
      <c r="D11" s="26" t="s">
        <v>17</v>
      </c>
      <c r="E11" s="27">
        <f>[1]Лист1!E5</f>
        <v>1</v>
      </c>
      <c r="F11" s="33">
        <v>3727.1</v>
      </c>
      <c r="G11" s="33">
        <v>3913.46</v>
      </c>
      <c r="H11" s="34">
        <v>3991.72</v>
      </c>
      <c r="I11" s="33">
        <f>(F11+G11+H11)/K11</f>
        <v>3877.4266666666663</v>
      </c>
      <c r="J11" s="35">
        <v>3727.1</v>
      </c>
      <c r="K11" s="6">
        <v>3</v>
      </c>
      <c r="L11" s="7">
        <f>STDEV(F11:H11)</f>
        <v>135.9401961648332</v>
      </c>
      <c r="M11" s="7">
        <f t="shared" ref="M11:M56" si="2">L11/I11*100</f>
        <v>3.5059385476836837</v>
      </c>
      <c r="N11" s="6" t="str">
        <f t="shared" ref="N11:N56" si="3">IF(M11&lt;33,"ОДНОРОДНЫЕ","НЕОДНОРОДНЫЕ")</f>
        <v>ОДНОРОДНЫЕ</v>
      </c>
      <c r="O11" s="8">
        <f>J11*E11</f>
        <v>3727.1</v>
      </c>
      <c r="P11" s="1"/>
      <c r="Q11" s="9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</row>
    <row r="12" spans="1:248" s="15" customFormat="1" ht="54.6" customHeight="1" x14ac:dyDescent="0.2">
      <c r="A12" s="6">
        <v>2</v>
      </c>
      <c r="B12" s="25" t="s">
        <v>22</v>
      </c>
      <c r="C12" s="25" t="s">
        <v>23</v>
      </c>
      <c r="D12" s="26" t="s">
        <v>17</v>
      </c>
      <c r="E12" s="25">
        <v>2</v>
      </c>
      <c r="F12" s="33">
        <v>3727.1</v>
      </c>
      <c r="G12" s="33">
        <v>3991.72</v>
      </c>
      <c r="H12" s="36">
        <v>3991.72</v>
      </c>
      <c r="I12" s="33">
        <f t="shared" ref="I12:I56" si="4">(F12+G12+H12)/K12</f>
        <v>3903.5133333333329</v>
      </c>
      <c r="J12" s="37">
        <v>3727.1</v>
      </c>
      <c r="K12" s="6">
        <v>3</v>
      </c>
      <c r="L12" s="7">
        <f t="shared" ref="L12:L75" si="5">STDEV(F12:H12)</f>
        <v>152.7784282329587</v>
      </c>
      <c r="M12" s="7">
        <f t="shared" si="2"/>
        <v>3.91386976773809</v>
      </c>
      <c r="N12" s="6" t="str">
        <f t="shared" si="3"/>
        <v>ОДНОРОДНЫЕ</v>
      </c>
      <c r="O12" s="8">
        <f t="shared" ref="O12:O56" si="6">E12*J12</f>
        <v>7454.2</v>
      </c>
      <c r="P12" s="14"/>
      <c r="Q12" s="2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</row>
    <row r="13" spans="1:248" s="5" customFormat="1" ht="35.1" customHeight="1" x14ac:dyDescent="0.2">
      <c r="A13" s="6">
        <v>3</v>
      </c>
      <c r="B13" s="25" t="s">
        <v>24</v>
      </c>
      <c r="C13" s="25" t="s">
        <v>25</v>
      </c>
      <c r="D13" s="26" t="s">
        <v>17</v>
      </c>
      <c r="E13" s="27">
        <f>[1]Лист1!E9</f>
        <v>1</v>
      </c>
      <c r="F13" s="33">
        <v>5605.9</v>
      </c>
      <c r="G13" s="33">
        <v>5886.2</v>
      </c>
      <c r="H13" s="34">
        <v>6003.92</v>
      </c>
      <c r="I13" s="33">
        <f t="shared" si="4"/>
        <v>5832.0066666666653</v>
      </c>
      <c r="J13" s="33">
        <v>5605.9</v>
      </c>
      <c r="K13" s="6">
        <v>3</v>
      </c>
      <c r="L13" s="7">
        <f t="shared" si="5"/>
        <v>204.46923517569439</v>
      </c>
      <c r="M13" s="7">
        <f t="shared" si="2"/>
        <v>3.5059842497155538</v>
      </c>
      <c r="N13" s="6" t="str">
        <f t="shared" si="3"/>
        <v>ОДНОРОДНЫЕ</v>
      </c>
      <c r="O13" s="8">
        <f t="shared" si="6"/>
        <v>5605.9</v>
      </c>
      <c r="P13" s="1"/>
      <c r="Q13" s="9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</row>
    <row r="14" spans="1:248" s="15" customFormat="1" ht="35.1" customHeight="1" x14ac:dyDescent="0.2">
      <c r="A14" s="6">
        <v>4</v>
      </c>
      <c r="B14" s="25" t="s">
        <v>129</v>
      </c>
      <c r="C14" s="25" t="s">
        <v>26</v>
      </c>
      <c r="D14" s="26" t="s">
        <v>17</v>
      </c>
      <c r="E14" s="25">
        <v>2</v>
      </c>
      <c r="F14" s="33">
        <v>3727.1</v>
      </c>
      <c r="G14" s="33">
        <v>3913.46</v>
      </c>
      <c r="H14" s="36">
        <v>3991.72</v>
      </c>
      <c r="I14" s="33">
        <f t="shared" si="4"/>
        <v>3877.4266666666663</v>
      </c>
      <c r="J14" s="33">
        <v>3727.1</v>
      </c>
      <c r="K14" s="6">
        <v>3</v>
      </c>
      <c r="L14" s="7">
        <f t="shared" si="5"/>
        <v>135.9401961648332</v>
      </c>
      <c r="M14" s="7">
        <f t="shared" si="2"/>
        <v>3.5059385476836837</v>
      </c>
      <c r="N14" s="6" t="str">
        <f t="shared" si="3"/>
        <v>ОДНОРОДНЫЕ</v>
      </c>
      <c r="O14" s="8">
        <f t="shared" si="6"/>
        <v>7454.2</v>
      </c>
      <c r="P14" s="13"/>
      <c r="Q14" s="24"/>
      <c r="R14" s="13"/>
      <c r="S14" s="14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</row>
    <row r="15" spans="1:248" s="15" customFormat="1" ht="35.1" customHeight="1" x14ac:dyDescent="0.2">
      <c r="A15" s="6">
        <v>5</v>
      </c>
      <c r="B15" s="25" t="s">
        <v>129</v>
      </c>
      <c r="C15" s="25" t="s">
        <v>27</v>
      </c>
      <c r="D15" s="26" t="s">
        <v>17</v>
      </c>
      <c r="E15" s="27">
        <f>[1]Лист1!E12</f>
        <v>1</v>
      </c>
      <c r="F15" s="33">
        <v>3727.1</v>
      </c>
      <c r="G15" s="33">
        <v>3913.46</v>
      </c>
      <c r="H15" s="34">
        <v>3991.72</v>
      </c>
      <c r="I15" s="33">
        <f t="shared" si="4"/>
        <v>3877.4266666666663</v>
      </c>
      <c r="J15" s="33">
        <v>3727.1</v>
      </c>
      <c r="K15" s="6">
        <v>3</v>
      </c>
      <c r="L15" s="7">
        <f t="shared" si="5"/>
        <v>135.9401961648332</v>
      </c>
      <c r="M15" s="7">
        <f t="shared" si="2"/>
        <v>3.5059385476836837</v>
      </c>
      <c r="N15" s="6" t="str">
        <f t="shared" si="3"/>
        <v>ОДНОРОДНЫЕ</v>
      </c>
      <c r="O15" s="8">
        <f t="shared" si="6"/>
        <v>3727.1</v>
      </c>
      <c r="P15" s="11"/>
      <c r="Q15" s="9"/>
      <c r="R15" s="12"/>
      <c r="S15" s="1"/>
      <c r="T15" s="12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</row>
    <row r="16" spans="1:248" s="15" customFormat="1" ht="35.1" customHeight="1" x14ac:dyDescent="0.2">
      <c r="A16" s="6">
        <v>6</v>
      </c>
      <c r="B16" s="25" t="s">
        <v>28</v>
      </c>
      <c r="C16" s="25" t="s">
        <v>29</v>
      </c>
      <c r="D16" s="26" t="s">
        <v>17</v>
      </c>
      <c r="E16" s="27">
        <f>[1]Лист1!E13</f>
        <v>1</v>
      </c>
      <c r="F16" s="33">
        <v>3727.1</v>
      </c>
      <c r="G16" s="33">
        <v>3913.46</v>
      </c>
      <c r="H16" s="34">
        <v>3991.72</v>
      </c>
      <c r="I16" s="33">
        <f t="shared" si="4"/>
        <v>3877.4266666666663</v>
      </c>
      <c r="J16" s="35">
        <v>3727.1</v>
      </c>
      <c r="K16" s="6">
        <v>3</v>
      </c>
      <c r="L16" s="7">
        <f t="shared" si="5"/>
        <v>135.9401961648332</v>
      </c>
      <c r="M16" s="7">
        <f t="shared" si="2"/>
        <v>3.5059385476836837</v>
      </c>
      <c r="N16" s="6" t="str">
        <f t="shared" si="3"/>
        <v>ОДНОРОДНЫЕ</v>
      </c>
      <c r="O16" s="8">
        <f t="shared" si="6"/>
        <v>3727.1</v>
      </c>
      <c r="P16" s="11"/>
      <c r="Q16" s="9"/>
      <c r="R16" s="12"/>
      <c r="S16" s="1"/>
      <c r="T16" s="12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</row>
    <row r="17" spans="1:248" s="15" customFormat="1" ht="35.1" customHeight="1" x14ac:dyDescent="0.2">
      <c r="A17" s="6">
        <v>7</v>
      </c>
      <c r="B17" s="25" t="s">
        <v>30</v>
      </c>
      <c r="C17" s="25" t="s">
        <v>31</v>
      </c>
      <c r="D17" s="26" t="s">
        <v>17</v>
      </c>
      <c r="E17" s="27">
        <f>[1]Лист1!E14</f>
        <v>1</v>
      </c>
      <c r="F17" s="33">
        <v>3727.1</v>
      </c>
      <c r="G17" s="38">
        <v>3913.46</v>
      </c>
      <c r="H17" s="34">
        <v>3991.72</v>
      </c>
      <c r="I17" s="33">
        <f t="shared" si="4"/>
        <v>3877.4266666666663</v>
      </c>
      <c r="J17" s="35">
        <v>3727.1</v>
      </c>
      <c r="K17" s="6">
        <v>3</v>
      </c>
      <c r="L17" s="7">
        <f t="shared" si="5"/>
        <v>135.9401961648332</v>
      </c>
      <c r="M17" s="7">
        <f t="shared" si="2"/>
        <v>3.5059385476836837</v>
      </c>
      <c r="N17" s="6" t="str">
        <f t="shared" si="3"/>
        <v>ОДНОРОДНЫЕ</v>
      </c>
      <c r="O17" s="8">
        <f t="shared" si="6"/>
        <v>3727.1</v>
      </c>
      <c r="P17" s="11"/>
      <c r="Q17" s="9"/>
      <c r="R17" s="12"/>
      <c r="S17" s="1"/>
      <c r="T17" s="12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</row>
    <row r="18" spans="1:248" s="15" customFormat="1" ht="42" customHeight="1" x14ac:dyDescent="0.2">
      <c r="A18" s="6">
        <v>8</v>
      </c>
      <c r="B18" s="25" t="s">
        <v>32</v>
      </c>
      <c r="C18" s="25" t="s">
        <v>33</v>
      </c>
      <c r="D18" s="26" t="s">
        <v>17</v>
      </c>
      <c r="E18" s="27">
        <f>[1]Лист1!E15</f>
        <v>1</v>
      </c>
      <c r="F18" s="33">
        <v>3727.1</v>
      </c>
      <c r="G18" s="33">
        <v>3913.46</v>
      </c>
      <c r="H18" s="34">
        <v>3991.72</v>
      </c>
      <c r="I18" s="33">
        <f t="shared" si="4"/>
        <v>3877.4266666666663</v>
      </c>
      <c r="J18" s="35">
        <v>3727.1</v>
      </c>
      <c r="K18" s="6">
        <v>3</v>
      </c>
      <c r="L18" s="7">
        <f t="shared" si="5"/>
        <v>135.9401961648332</v>
      </c>
      <c r="M18" s="7">
        <f t="shared" si="2"/>
        <v>3.5059385476836837</v>
      </c>
      <c r="N18" s="6" t="str">
        <f t="shared" si="3"/>
        <v>ОДНОРОДНЫЕ</v>
      </c>
      <c r="O18" s="8">
        <f t="shared" si="6"/>
        <v>3727.1</v>
      </c>
      <c r="P18" s="11"/>
      <c r="Q18" s="9"/>
      <c r="R18" s="12"/>
      <c r="S18" s="1"/>
      <c r="T18" s="12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</row>
    <row r="19" spans="1:248" s="15" customFormat="1" ht="35.1" customHeight="1" x14ac:dyDescent="0.2">
      <c r="A19" s="6">
        <v>9</v>
      </c>
      <c r="B19" s="25" t="s">
        <v>34</v>
      </c>
      <c r="C19" s="25" t="s">
        <v>35</v>
      </c>
      <c r="D19" s="26" t="s">
        <v>17</v>
      </c>
      <c r="E19" s="27">
        <v>1</v>
      </c>
      <c r="F19" s="33">
        <v>3727.1</v>
      </c>
      <c r="G19" s="33">
        <v>3913.46</v>
      </c>
      <c r="H19" s="34">
        <v>3991.72</v>
      </c>
      <c r="I19" s="33">
        <f t="shared" si="4"/>
        <v>3877.4266666666663</v>
      </c>
      <c r="J19" s="35">
        <v>3727.1</v>
      </c>
      <c r="K19" s="6">
        <v>3</v>
      </c>
      <c r="L19" s="7">
        <f t="shared" si="5"/>
        <v>135.9401961648332</v>
      </c>
      <c r="M19" s="7">
        <f t="shared" si="2"/>
        <v>3.5059385476836837</v>
      </c>
      <c r="N19" s="6" t="str">
        <f t="shared" si="3"/>
        <v>ОДНОРОДНЫЕ</v>
      </c>
      <c r="O19" s="8">
        <f t="shared" si="6"/>
        <v>3727.1</v>
      </c>
      <c r="P19" s="11"/>
      <c r="Q19" s="9"/>
      <c r="R19" s="12"/>
      <c r="S19" s="1"/>
      <c r="T19" s="12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</row>
    <row r="20" spans="1:248" s="15" customFormat="1" ht="35.1" customHeight="1" x14ac:dyDescent="0.2">
      <c r="A20" s="6">
        <v>10</v>
      </c>
      <c r="B20" s="25" t="s">
        <v>36</v>
      </c>
      <c r="C20" s="25" t="s">
        <v>37</v>
      </c>
      <c r="D20" s="26" t="s">
        <v>17</v>
      </c>
      <c r="E20" s="25">
        <v>1</v>
      </c>
      <c r="F20" s="33">
        <v>1823.9</v>
      </c>
      <c r="G20" s="33">
        <v>1915.1</v>
      </c>
      <c r="H20" s="36">
        <v>1953.4</v>
      </c>
      <c r="I20" s="33">
        <f t="shared" si="4"/>
        <v>1897.4666666666665</v>
      </c>
      <c r="J20" s="37">
        <v>1823.9</v>
      </c>
      <c r="K20" s="6">
        <v>3</v>
      </c>
      <c r="L20" s="7">
        <f t="shared" si="5"/>
        <v>66.526410795512859</v>
      </c>
      <c r="M20" s="7">
        <f t="shared" si="2"/>
        <v>3.5060647949290038</v>
      </c>
      <c r="N20" s="6" t="str">
        <f t="shared" si="3"/>
        <v>ОДНОРОДНЫЕ</v>
      </c>
      <c r="O20" s="8">
        <f t="shared" si="6"/>
        <v>1823.9</v>
      </c>
      <c r="P20" s="11"/>
      <c r="Q20" s="24"/>
      <c r="R20" s="12"/>
      <c r="S20" s="14"/>
      <c r="T20" s="12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</row>
    <row r="21" spans="1:248" s="15" customFormat="1" ht="35.1" customHeight="1" x14ac:dyDescent="0.2">
      <c r="A21" s="6">
        <v>11</v>
      </c>
      <c r="B21" s="25" t="s">
        <v>38</v>
      </c>
      <c r="C21" s="25" t="s">
        <v>39</v>
      </c>
      <c r="D21" s="26" t="s">
        <v>17</v>
      </c>
      <c r="E21" s="27">
        <f>[1]Лист1!E18</f>
        <v>1</v>
      </c>
      <c r="F21" s="33">
        <v>5605.9</v>
      </c>
      <c r="G21" s="33">
        <v>5886.2</v>
      </c>
      <c r="H21" s="34">
        <v>6003.92</v>
      </c>
      <c r="I21" s="33">
        <f t="shared" si="4"/>
        <v>5832.0066666666653</v>
      </c>
      <c r="J21" s="35">
        <v>5605.9</v>
      </c>
      <c r="K21" s="6">
        <v>3</v>
      </c>
      <c r="L21" s="7">
        <f t="shared" si="5"/>
        <v>204.46923517569439</v>
      </c>
      <c r="M21" s="7">
        <f t="shared" si="2"/>
        <v>3.5059842497155538</v>
      </c>
      <c r="N21" s="6" t="str">
        <f t="shared" si="3"/>
        <v>ОДНОРОДНЫЕ</v>
      </c>
      <c r="O21" s="8">
        <f t="shared" si="6"/>
        <v>5605.9</v>
      </c>
      <c r="P21" s="11"/>
      <c r="Q21" s="9"/>
      <c r="R21" s="12"/>
      <c r="S21" s="1"/>
      <c r="T21" s="12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</row>
    <row r="22" spans="1:248" s="15" customFormat="1" ht="35.1" customHeight="1" x14ac:dyDescent="0.2">
      <c r="A22" s="6">
        <v>12</v>
      </c>
      <c r="B22" s="28" t="s">
        <v>129</v>
      </c>
      <c r="C22" s="25" t="s">
        <v>40</v>
      </c>
      <c r="D22" s="26" t="s">
        <v>17</v>
      </c>
      <c r="E22" s="27">
        <f>[1]Лист1!E19</f>
        <v>1</v>
      </c>
      <c r="F22" s="33">
        <v>3727.1</v>
      </c>
      <c r="G22" s="33">
        <v>3913.46</v>
      </c>
      <c r="H22" s="34">
        <v>3991.72</v>
      </c>
      <c r="I22" s="33">
        <f t="shared" si="4"/>
        <v>3877.4266666666663</v>
      </c>
      <c r="J22" s="33">
        <v>3727.1</v>
      </c>
      <c r="K22" s="6">
        <v>3</v>
      </c>
      <c r="L22" s="7">
        <f t="shared" si="5"/>
        <v>135.9401961648332</v>
      </c>
      <c r="M22" s="7">
        <f t="shared" si="2"/>
        <v>3.5059385476836837</v>
      </c>
      <c r="N22" s="6" t="str">
        <f t="shared" si="3"/>
        <v>ОДНОРОДНЫЕ</v>
      </c>
      <c r="O22" s="8">
        <f t="shared" si="6"/>
        <v>3727.1</v>
      </c>
      <c r="P22" s="11"/>
      <c r="Q22" s="9"/>
      <c r="R22" s="12"/>
      <c r="S22" s="1"/>
      <c r="T22" s="12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</row>
    <row r="23" spans="1:248" s="15" customFormat="1" ht="35.1" customHeight="1" x14ac:dyDescent="0.2">
      <c r="A23" s="6">
        <v>13</v>
      </c>
      <c r="B23" s="28" t="s">
        <v>41</v>
      </c>
      <c r="C23" s="25" t="s">
        <v>42</v>
      </c>
      <c r="D23" s="26" t="s">
        <v>17</v>
      </c>
      <c r="E23" s="27">
        <f>[1]Лист1!E20</f>
        <v>1</v>
      </c>
      <c r="F23" s="33">
        <v>1823.9</v>
      </c>
      <c r="G23" s="33">
        <v>1915.1</v>
      </c>
      <c r="H23" s="34">
        <v>1953.4</v>
      </c>
      <c r="I23" s="33">
        <f t="shared" si="4"/>
        <v>1897.4666666666665</v>
      </c>
      <c r="J23" s="35">
        <v>1823.9</v>
      </c>
      <c r="K23" s="6">
        <v>3</v>
      </c>
      <c r="L23" s="7">
        <f t="shared" si="5"/>
        <v>66.526410795512859</v>
      </c>
      <c r="M23" s="7">
        <f t="shared" si="2"/>
        <v>3.5060647949290038</v>
      </c>
      <c r="N23" s="6" t="str">
        <f t="shared" si="3"/>
        <v>ОДНОРОДНЫЕ</v>
      </c>
      <c r="O23" s="8">
        <f t="shared" si="6"/>
        <v>1823.9</v>
      </c>
      <c r="P23" s="11"/>
      <c r="Q23" s="9"/>
      <c r="R23" s="12"/>
      <c r="S23" s="1"/>
      <c r="T23" s="12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</row>
    <row r="24" spans="1:248" s="15" customFormat="1" ht="35.1" customHeight="1" x14ac:dyDescent="0.2">
      <c r="A24" s="6">
        <v>14</v>
      </c>
      <c r="B24" s="28" t="s">
        <v>41</v>
      </c>
      <c r="C24" s="25" t="s">
        <v>43</v>
      </c>
      <c r="D24" s="26" t="s">
        <v>17</v>
      </c>
      <c r="E24" s="27">
        <v>1</v>
      </c>
      <c r="F24" s="33">
        <v>1823.9</v>
      </c>
      <c r="G24" s="33">
        <v>1915.1</v>
      </c>
      <c r="H24" s="34">
        <v>1953.4</v>
      </c>
      <c r="I24" s="33">
        <f t="shared" si="4"/>
        <v>1897.4666666666665</v>
      </c>
      <c r="J24" s="35">
        <v>1823.9</v>
      </c>
      <c r="K24" s="6">
        <v>3</v>
      </c>
      <c r="L24" s="7">
        <f t="shared" si="5"/>
        <v>66.526410795512859</v>
      </c>
      <c r="M24" s="7">
        <f t="shared" si="2"/>
        <v>3.5060647949290038</v>
      </c>
      <c r="N24" s="6" t="str">
        <f t="shared" si="3"/>
        <v>ОДНОРОДНЫЕ</v>
      </c>
      <c r="O24" s="8">
        <f t="shared" si="6"/>
        <v>1823.9</v>
      </c>
      <c r="P24" s="11"/>
      <c r="Q24" s="9"/>
      <c r="R24" s="12"/>
      <c r="S24" s="1"/>
      <c r="T24" s="12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</row>
    <row r="25" spans="1:248" s="15" customFormat="1" ht="35.1" customHeight="1" x14ac:dyDescent="0.2">
      <c r="A25" s="6">
        <v>15</v>
      </c>
      <c r="B25" s="28" t="s">
        <v>129</v>
      </c>
      <c r="C25" s="25" t="s">
        <v>40</v>
      </c>
      <c r="D25" s="26" t="s">
        <v>17</v>
      </c>
      <c r="E25" s="27">
        <f>[1]Лист1!E22</f>
        <v>1</v>
      </c>
      <c r="F25" s="33">
        <v>3727.1</v>
      </c>
      <c r="G25" s="38">
        <v>3913.46</v>
      </c>
      <c r="H25" s="34">
        <v>3991.72</v>
      </c>
      <c r="I25" s="33">
        <f t="shared" si="4"/>
        <v>3877.4266666666663</v>
      </c>
      <c r="J25" s="35">
        <v>3727.1</v>
      </c>
      <c r="K25" s="6">
        <v>3</v>
      </c>
      <c r="L25" s="7">
        <f t="shared" si="5"/>
        <v>135.9401961648332</v>
      </c>
      <c r="M25" s="7">
        <f t="shared" si="2"/>
        <v>3.5059385476836837</v>
      </c>
      <c r="N25" s="6" t="str">
        <f t="shared" si="3"/>
        <v>ОДНОРОДНЫЕ</v>
      </c>
      <c r="O25" s="8">
        <f t="shared" si="6"/>
        <v>3727.1</v>
      </c>
      <c r="P25" s="11"/>
      <c r="Q25" s="9"/>
      <c r="R25" s="12"/>
      <c r="S25" s="1"/>
      <c r="T25" s="12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</row>
    <row r="26" spans="1:248" s="15" customFormat="1" ht="48" x14ac:dyDescent="0.2">
      <c r="A26" s="6">
        <v>16</v>
      </c>
      <c r="B26" s="28" t="s">
        <v>130</v>
      </c>
      <c r="C26" s="25" t="s">
        <v>44</v>
      </c>
      <c r="D26" s="26" t="s">
        <v>17</v>
      </c>
      <c r="E26" s="27">
        <f>[1]Лист1!E23</f>
        <v>1</v>
      </c>
      <c r="F26" s="33">
        <v>3727.1</v>
      </c>
      <c r="G26" s="33">
        <v>3913.46</v>
      </c>
      <c r="H26" s="34">
        <v>3991.72</v>
      </c>
      <c r="I26" s="33">
        <f t="shared" si="4"/>
        <v>3877.4266666666663</v>
      </c>
      <c r="J26" s="35">
        <v>3727.1</v>
      </c>
      <c r="K26" s="6">
        <v>3</v>
      </c>
      <c r="L26" s="7">
        <f t="shared" si="5"/>
        <v>135.9401961648332</v>
      </c>
      <c r="M26" s="7">
        <f t="shared" si="2"/>
        <v>3.5059385476836837</v>
      </c>
      <c r="N26" s="6" t="str">
        <f t="shared" si="3"/>
        <v>ОДНОРОДНЫЕ</v>
      </c>
      <c r="O26" s="8">
        <f t="shared" si="6"/>
        <v>3727.1</v>
      </c>
      <c r="P26" s="11"/>
      <c r="Q26" s="9"/>
      <c r="R26" s="12"/>
      <c r="S26" s="1"/>
      <c r="T26" s="12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</row>
    <row r="27" spans="1:248" s="15" customFormat="1" ht="35.1" customHeight="1" x14ac:dyDescent="0.2">
      <c r="A27" s="6">
        <v>17</v>
      </c>
      <c r="B27" s="28" t="s">
        <v>45</v>
      </c>
      <c r="C27" s="25" t="s">
        <v>46</v>
      </c>
      <c r="D27" s="26" t="s">
        <v>17</v>
      </c>
      <c r="E27" s="27">
        <f>[1]Лист1!E24</f>
        <v>1</v>
      </c>
      <c r="F27" s="33">
        <v>3727.1</v>
      </c>
      <c r="G27" s="33">
        <v>3913.46</v>
      </c>
      <c r="H27" s="34">
        <v>3991.72</v>
      </c>
      <c r="I27" s="33">
        <f t="shared" si="4"/>
        <v>3877.4266666666663</v>
      </c>
      <c r="J27" s="35">
        <v>3727.1</v>
      </c>
      <c r="K27" s="6">
        <v>3</v>
      </c>
      <c r="L27" s="7">
        <f t="shared" si="5"/>
        <v>135.9401961648332</v>
      </c>
      <c r="M27" s="7">
        <f t="shared" si="2"/>
        <v>3.5059385476836837</v>
      </c>
      <c r="N27" s="6" t="str">
        <f t="shared" si="3"/>
        <v>ОДНОРОДНЫЕ</v>
      </c>
      <c r="O27" s="8">
        <f t="shared" si="6"/>
        <v>3727.1</v>
      </c>
      <c r="P27" s="11"/>
      <c r="Q27" s="9"/>
      <c r="R27" s="12"/>
      <c r="S27" s="1"/>
      <c r="T27" s="12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</row>
    <row r="28" spans="1:248" s="15" customFormat="1" ht="45.6" customHeight="1" x14ac:dyDescent="0.2">
      <c r="A28" s="6">
        <v>18</v>
      </c>
      <c r="B28" s="25" t="s">
        <v>47</v>
      </c>
      <c r="C28" s="25" t="s">
        <v>48</v>
      </c>
      <c r="D28" s="26" t="s">
        <v>17</v>
      </c>
      <c r="E28" s="27">
        <f>[1]Лист1!E25</f>
        <v>1</v>
      </c>
      <c r="F28" s="33">
        <v>3727.1</v>
      </c>
      <c r="G28" s="33">
        <v>3913.46</v>
      </c>
      <c r="H28" s="34">
        <v>3991.72</v>
      </c>
      <c r="I28" s="33">
        <f t="shared" si="4"/>
        <v>3877.4266666666663</v>
      </c>
      <c r="J28" s="35">
        <v>3727.1</v>
      </c>
      <c r="K28" s="6">
        <v>3</v>
      </c>
      <c r="L28" s="7">
        <f t="shared" si="5"/>
        <v>135.9401961648332</v>
      </c>
      <c r="M28" s="7">
        <f t="shared" si="2"/>
        <v>3.5059385476836837</v>
      </c>
      <c r="N28" s="6" t="str">
        <f t="shared" si="3"/>
        <v>ОДНОРОДНЫЕ</v>
      </c>
      <c r="O28" s="8">
        <f t="shared" si="6"/>
        <v>3727.1</v>
      </c>
      <c r="P28" s="11"/>
      <c r="Q28" s="9"/>
      <c r="R28" s="12"/>
      <c r="S28" s="1"/>
      <c r="T28" s="12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</row>
    <row r="29" spans="1:248" s="15" customFormat="1" ht="35.1" customHeight="1" x14ac:dyDescent="0.2">
      <c r="A29" s="6">
        <v>19</v>
      </c>
      <c r="B29" s="25" t="s">
        <v>49</v>
      </c>
      <c r="C29" s="25" t="s">
        <v>43</v>
      </c>
      <c r="D29" s="26" t="s">
        <v>17</v>
      </c>
      <c r="E29" s="27">
        <f>[1]Лист1!E26</f>
        <v>1</v>
      </c>
      <c r="F29" s="33">
        <v>1823.9</v>
      </c>
      <c r="G29" s="33">
        <v>1915.1</v>
      </c>
      <c r="H29" s="34">
        <v>1953.4</v>
      </c>
      <c r="I29" s="33">
        <f t="shared" si="4"/>
        <v>1897.4666666666665</v>
      </c>
      <c r="J29" s="35">
        <v>1823.9</v>
      </c>
      <c r="K29" s="6">
        <v>3</v>
      </c>
      <c r="L29" s="7">
        <f t="shared" si="5"/>
        <v>66.526410795512859</v>
      </c>
      <c r="M29" s="7">
        <f t="shared" si="2"/>
        <v>3.5060647949290038</v>
      </c>
      <c r="N29" s="6" t="str">
        <f t="shared" si="3"/>
        <v>ОДНОРОДНЫЕ</v>
      </c>
      <c r="O29" s="8">
        <f t="shared" si="6"/>
        <v>1823.9</v>
      </c>
      <c r="P29" s="11"/>
      <c r="Q29" s="9"/>
      <c r="R29" s="12"/>
      <c r="S29" s="1"/>
      <c r="T29" s="12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</row>
    <row r="30" spans="1:248" s="15" customFormat="1" ht="57" customHeight="1" x14ac:dyDescent="0.2">
      <c r="A30" s="6">
        <v>20</v>
      </c>
      <c r="B30" s="25" t="s">
        <v>131</v>
      </c>
      <c r="C30" s="25" t="s">
        <v>50</v>
      </c>
      <c r="D30" s="26" t="s">
        <v>17</v>
      </c>
      <c r="E30" s="25">
        <v>2</v>
      </c>
      <c r="F30" s="33">
        <v>3727.1</v>
      </c>
      <c r="G30" s="33">
        <v>3913.46</v>
      </c>
      <c r="H30" s="36">
        <v>3991.72</v>
      </c>
      <c r="I30" s="33">
        <f t="shared" si="4"/>
        <v>3877.4266666666663</v>
      </c>
      <c r="J30" s="37">
        <v>3727.1</v>
      </c>
      <c r="K30" s="6">
        <v>3</v>
      </c>
      <c r="L30" s="7">
        <f t="shared" si="5"/>
        <v>135.9401961648332</v>
      </c>
      <c r="M30" s="7">
        <f t="shared" si="2"/>
        <v>3.5059385476836837</v>
      </c>
      <c r="N30" s="6" t="str">
        <f t="shared" si="3"/>
        <v>ОДНОРОДНЫЕ</v>
      </c>
      <c r="O30" s="8">
        <f t="shared" si="6"/>
        <v>7454.2</v>
      </c>
      <c r="P30" s="11"/>
      <c r="Q30" s="24"/>
      <c r="R30" s="12"/>
      <c r="S30" s="14"/>
      <c r="T30" s="12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</row>
    <row r="31" spans="1:248" s="15" customFormat="1" ht="35.1" customHeight="1" x14ac:dyDescent="0.2">
      <c r="A31" s="6">
        <v>21</v>
      </c>
      <c r="B31" s="25" t="s">
        <v>51</v>
      </c>
      <c r="C31" s="25" t="s">
        <v>52</v>
      </c>
      <c r="D31" s="26" t="s">
        <v>17</v>
      </c>
      <c r="E31" s="27">
        <v>1</v>
      </c>
      <c r="F31" s="33">
        <v>3727.1</v>
      </c>
      <c r="G31" s="33">
        <v>3913.46</v>
      </c>
      <c r="H31" s="34">
        <v>3991.72</v>
      </c>
      <c r="I31" s="33">
        <f t="shared" si="4"/>
        <v>3877.4266666666663</v>
      </c>
      <c r="J31" s="35">
        <v>3727.1</v>
      </c>
      <c r="K31" s="6">
        <v>3</v>
      </c>
      <c r="L31" s="7">
        <f t="shared" si="5"/>
        <v>135.9401961648332</v>
      </c>
      <c r="M31" s="7">
        <f t="shared" si="2"/>
        <v>3.5059385476836837</v>
      </c>
      <c r="N31" s="6" t="str">
        <f t="shared" si="3"/>
        <v>ОДНОРОДНЫЕ</v>
      </c>
      <c r="O31" s="8">
        <f t="shared" si="6"/>
        <v>3727.1</v>
      </c>
      <c r="P31" s="11"/>
      <c r="Q31" s="9"/>
      <c r="R31" s="12"/>
      <c r="S31" s="1"/>
      <c r="T31" s="12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</row>
    <row r="32" spans="1:248" s="15" customFormat="1" ht="35.1" customHeight="1" x14ac:dyDescent="0.2">
      <c r="A32" s="6">
        <v>22</v>
      </c>
      <c r="B32" s="25" t="s">
        <v>45</v>
      </c>
      <c r="C32" s="25" t="s">
        <v>46</v>
      </c>
      <c r="D32" s="26" t="s">
        <v>17</v>
      </c>
      <c r="E32" s="27">
        <f>[1]Лист1!E30</f>
        <v>1</v>
      </c>
      <c r="F32" s="33">
        <v>3727.1</v>
      </c>
      <c r="G32" s="33">
        <v>3913.46</v>
      </c>
      <c r="H32" s="34">
        <v>3991.72</v>
      </c>
      <c r="I32" s="33">
        <f t="shared" si="4"/>
        <v>3877.4266666666663</v>
      </c>
      <c r="J32" s="35">
        <v>3727.1</v>
      </c>
      <c r="K32" s="6">
        <v>3</v>
      </c>
      <c r="L32" s="7">
        <f t="shared" si="5"/>
        <v>135.9401961648332</v>
      </c>
      <c r="M32" s="7">
        <f t="shared" si="2"/>
        <v>3.5059385476836837</v>
      </c>
      <c r="N32" s="6" t="str">
        <f t="shared" si="3"/>
        <v>ОДНОРОДНЫЕ</v>
      </c>
      <c r="O32" s="8">
        <f t="shared" si="6"/>
        <v>3727.1</v>
      </c>
      <c r="P32" s="11"/>
      <c r="Q32" s="9"/>
      <c r="R32" s="12"/>
      <c r="S32" s="1"/>
      <c r="T32" s="12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</row>
    <row r="33" spans="1:248" s="15" customFormat="1" ht="35.1" customHeight="1" x14ac:dyDescent="0.2">
      <c r="A33" s="6">
        <v>23</v>
      </c>
      <c r="B33" s="25" t="s">
        <v>129</v>
      </c>
      <c r="C33" s="25" t="s">
        <v>40</v>
      </c>
      <c r="D33" s="26" t="s">
        <v>17</v>
      </c>
      <c r="E33" s="27">
        <f>[1]Лист1!E31</f>
        <v>1</v>
      </c>
      <c r="F33" s="33">
        <v>3727.1</v>
      </c>
      <c r="G33" s="33">
        <v>3913.46</v>
      </c>
      <c r="H33" s="34">
        <v>3991.72</v>
      </c>
      <c r="I33" s="33">
        <f t="shared" si="4"/>
        <v>3877.4266666666663</v>
      </c>
      <c r="J33" s="35">
        <v>3727.1</v>
      </c>
      <c r="K33" s="6">
        <v>3</v>
      </c>
      <c r="L33" s="7">
        <f t="shared" si="5"/>
        <v>135.9401961648332</v>
      </c>
      <c r="M33" s="7">
        <f t="shared" si="2"/>
        <v>3.5059385476836837</v>
      </c>
      <c r="N33" s="6" t="str">
        <f t="shared" si="3"/>
        <v>ОДНОРОДНЫЕ</v>
      </c>
      <c r="O33" s="8">
        <f t="shared" si="6"/>
        <v>3727.1</v>
      </c>
      <c r="P33" s="11"/>
      <c r="Q33" s="9"/>
      <c r="R33" s="12"/>
      <c r="S33" s="1"/>
      <c r="T33" s="12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</row>
    <row r="34" spans="1:248" s="15" customFormat="1" ht="35.1" customHeight="1" x14ac:dyDescent="0.2">
      <c r="A34" s="6">
        <v>24</v>
      </c>
      <c r="B34" s="25" t="s">
        <v>53</v>
      </c>
      <c r="C34" s="25" t="s">
        <v>54</v>
      </c>
      <c r="D34" s="26" t="s">
        <v>17</v>
      </c>
      <c r="E34" s="27">
        <v>3</v>
      </c>
      <c r="F34" s="33">
        <v>3727.1</v>
      </c>
      <c r="G34" s="33">
        <v>3913.46</v>
      </c>
      <c r="H34" s="34">
        <v>3991.72</v>
      </c>
      <c r="I34" s="33">
        <f t="shared" si="4"/>
        <v>3877.4266666666663</v>
      </c>
      <c r="J34" s="35">
        <v>3727.1</v>
      </c>
      <c r="K34" s="6">
        <v>3</v>
      </c>
      <c r="L34" s="7">
        <f t="shared" si="5"/>
        <v>135.9401961648332</v>
      </c>
      <c r="M34" s="7">
        <f t="shared" si="2"/>
        <v>3.5059385476836837</v>
      </c>
      <c r="N34" s="6" t="str">
        <f t="shared" si="3"/>
        <v>ОДНОРОДНЫЕ</v>
      </c>
      <c r="O34" s="16">
        <f t="shared" si="6"/>
        <v>11181.3</v>
      </c>
      <c r="P34" s="11"/>
      <c r="Q34" s="9"/>
      <c r="R34" s="12"/>
      <c r="S34" s="1"/>
      <c r="T34" s="12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</row>
    <row r="35" spans="1:248" s="15" customFormat="1" ht="73.150000000000006" customHeight="1" x14ac:dyDescent="0.2">
      <c r="A35" s="6">
        <v>25</v>
      </c>
      <c r="B35" s="25" t="s">
        <v>55</v>
      </c>
      <c r="C35" s="25" t="s">
        <v>56</v>
      </c>
      <c r="D35" s="26" t="s">
        <v>17</v>
      </c>
      <c r="E35" s="27">
        <v>2</v>
      </c>
      <c r="F35" s="33">
        <v>2372.9</v>
      </c>
      <c r="G35" s="33">
        <v>2491.5500000000002</v>
      </c>
      <c r="H35" s="34">
        <v>2541.38</v>
      </c>
      <c r="I35" s="33">
        <f t="shared" si="4"/>
        <v>2468.61</v>
      </c>
      <c r="J35" s="35">
        <v>2372.9</v>
      </c>
      <c r="K35" s="6">
        <v>3</v>
      </c>
      <c r="L35" s="7">
        <f t="shared" si="5"/>
        <v>86.550911606984258</v>
      </c>
      <c r="M35" s="7">
        <f t="shared" si="2"/>
        <v>3.5060585352479432</v>
      </c>
      <c r="N35" s="6" t="str">
        <f t="shared" si="3"/>
        <v>ОДНОРОДНЫЕ</v>
      </c>
      <c r="O35" s="8">
        <f t="shared" si="6"/>
        <v>4745.8</v>
      </c>
      <c r="P35" s="11"/>
      <c r="Q35" s="9"/>
      <c r="R35" s="12"/>
      <c r="S35" s="1"/>
      <c r="T35" s="12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</row>
    <row r="36" spans="1:248" s="15" customFormat="1" ht="35.1" customHeight="1" x14ac:dyDescent="0.2">
      <c r="A36" s="6">
        <v>26</v>
      </c>
      <c r="B36" s="25" t="s">
        <v>57</v>
      </c>
      <c r="C36" s="25" t="s">
        <v>25</v>
      </c>
      <c r="D36" s="26" t="s">
        <v>17</v>
      </c>
      <c r="E36" s="27">
        <f>[1]Лист1!E37</f>
        <v>1</v>
      </c>
      <c r="F36" s="33">
        <v>5605.9</v>
      </c>
      <c r="G36" s="33">
        <v>5886.2</v>
      </c>
      <c r="H36" s="34">
        <v>6003.92</v>
      </c>
      <c r="I36" s="33">
        <f t="shared" si="4"/>
        <v>5832.0066666666653</v>
      </c>
      <c r="J36" s="35">
        <v>5605.9</v>
      </c>
      <c r="K36" s="6">
        <v>3</v>
      </c>
      <c r="L36" s="7">
        <f t="shared" si="5"/>
        <v>204.46923517569439</v>
      </c>
      <c r="M36" s="7">
        <f t="shared" si="2"/>
        <v>3.5059842497155538</v>
      </c>
      <c r="N36" s="6" t="str">
        <f t="shared" si="3"/>
        <v>ОДНОРОДНЫЕ</v>
      </c>
      <c r="O36" s="8">
        <f t="shared" si="6"/>
        <v>5605.9</v>
      </c>
      <c r="P36" s="11"/>
      <c r="Q36" s="9"/>
      <c r="R36" s="12"/>
      <c r="S36" s="1"/>
      <c r="T36" s="12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</row>
    <row r="37" spans="1:248" s="15" customFormat="1" ht="35.1" customHeight="1" x14ac:dyDescent="0.2">
      <c r="A37" s="6">
        <v>27</v>
      </c>
      <c r="B37" s="25" t="s">
        <v>58</v>
      </c>
      <c r="C37" s="25" t="s">
        <v>59</v>
      </c>
      <c r="D37" s="26" t="s">
        <v>17</v>
      </c>
      <c r="E37" s="27">
        <f>[1]Лист1!E39</f>
        <v>1</v>
      </c>
      <c r="F37" s="33">
        <v>3727.1</v>
      </c>
      <c r="G37" s="33">
        <v>3913.46</v>
      </c>
      <c r="H37" s="34">
        <v>3991.72</v>
      </c>
      <c r="I37" s="33">
        <f t="shared" si="4"/>
        <v>3877.4266666666663</v>
      </c>
      <c r="J37" s="35">
        <v>3727.1</v>
      </c>
      <c r="K37" s="6">
        <v>3</v>
      </c>
      <c r="L37" s="7">
        <f t="shared" si="5"/>
        <v>135.9401961648332</v>
      </c>
      <c r="M37" s="7">
        <f t="shared" si="2"/>
        <v>3.5059385476836837</v>
      </c>
      <c r="N37" s="6" t="str">
        <f t="shared" si="3"/>
        <v>ОДНОРОДНЫЕ</v>
      </c>
      <c r="O37" s="8">
        <f t="shared" si="6"/>
        <v>3727.1</v>
      </c>
      <c r="P37" s="11"/>
      <c r="Q37" s="9"/>
      <c r="R37" s="12"/>
      <c r="S37" s="1"/>
      <c r="T37" s="12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</row>
    <row r="38" spans="1:248" s="15" customFormat="1" ht="45" customHeight="1" x14ac:dyDescent="0.2">
      <c r="A38" s="6">
        <v>28</v>
      </c>
      <c r="B38" s="25" t="s">
        <v>60</v>
      </c>
      <c r="C38" s="25" t="s">
        <v>61</v>
      </c>
      <c r="D38" s="26" t="s">
        <v>17</v>
      </c>
      <c r="E38" s="27">
        <f>[1]Лист1!E40</f>
        <v>1</v>
      </c>
      <c r="F38" s="33">
        <v>3727.1</v>
      </c>
      <c r="G38" s="33">
        <v>3913.46</v>
      </c>
      <c r="H38" s="34">
        <v>3991.72</v>
      </c>
      <c r="I38" s="33">
        <f t="shared" si="4"/>
        <v>3877.4266666666663</v>
      </c>
      <c r="J38" s="35">
        <v>3727.1</v>
      </c>
      <c r="K38" s="6">
        <v>3</v>
      </c>
      <c r="L38" s="7">
        <f t="shared" si="5"/>
        <v>135.9401961648332</v>
      </c>
      <c r="M38" s="7">
        <f t="shared" si="2"/>
        <v>3.5059385476836837</v>
      </c>
      <c r="N38" s="6" t="str">
        <f t="shared" si="3"/>
        <v>ОДНОРОДНЫЕ</v>
      </c>
      <c r="O38" s="8">
        <f t="shared" si="6"/>
        <v>3727.1</v>
      </c>
      <c r="P38" s="11"/>
      <c r="Q38" s="9"/>
      <c r="R38" s="12"/>
      <c r="S38" s="1"/>
      <c r="T38" s="12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</row>
    <row r="39" spans="1:248" s="15" customFormat="1" ht="35.1" customHeight="1" x14ac:dyDescent="0.2">
      <c r="A39" s="6">
        <v>29</v>
      </c>
      <c r="B39" s="28" t="s">
        <v>62</v>
      </c>
      <c r="C39" s="25" t="s">
        <v>63</v>
      </c>
      <c r="D39" s="26" t="s">
        <v>17</v>
      </c>
      <c r="E39" s="27">
        <f>[1]Лист1!E41</f>
        <v>1</v>
      </c>
      <c r="F39" s="33">
        <v>7606.7</v>
      </c>
      <c r="G39" s="33">
        <v>7987.04</v>
      </c>
      <c r="H39" s="34">
        <v>8146.78</v>
      </c>
      <c r="I39" s="33">
        <f t="shared" si="4"/>
        <v>7913.5066666666671</v>
      </c>
      <c r="J39" s="35">
        <v>7606.7</v>
      </c>
      <c r="K39" s="6">
        <v>3</v>
      </c>
      <c r="L39" s="7">
        <f t="shared" si="5"/>
        <v>277.44722909651364</v>
      </c>
      <c r="M39" s="7">
        <f t="shared" si="2"/>
        <v>3.5059960240531414</v>
      </c>
      <c r="N39" s="6" t="str">
        <f t="shared" si="3"/>
        <v>ОДНОРОДНЫЕ</v>
      </c>
      <c r="O39" s="16">
        <f t="shared" si="6"/>
        <v>7606.7</v>
      </c>
      <c r="P39" s="11"/>
      <c r="Q39" s="9"/>
      <c r="R39" s="12"/>
      <c r="S39" s="1"/>
      <c r="T39" s="12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</row>
    <row r="40" spans="1:248" s="15" customFormat="1" ht="63.75" customHeight="1" x14ac:dyDescent="0.2">
      <c r="A40" s="6">
        <v>30</v>
      </c>
      <c r="B40" s="28" t="s">
        <v>134</v>
      </c>
      <c r="C40" s="25" t="s">
        <v>64</v>
      </c>
      <c r="D40" s="26" t="s">
        <v>17</v>
      </c>
      <c r="E40" s="25">
        <v>1</v>
      </c>
      <c r="F40" s="33">
        <v>7606.7</v>
      </c>
      <c r="G40" s="33">
        <v>7984.04</v>
      </c>
      <c r="H40" s="36">
        <v>8146.78</v>
      </c>
      <c r="I40" s="33">
        <f t="shared" si="4"/>
        <v>7912.5066666666671</v>
      </c>
      <c r="J40" s="37">
        <v>7606.7</v>
      </c>
      <c r="K40" s="6">
        <v>3</v>
      </c>
      <c r="L40" s="7">
        <f t="shared" si="5"/>
        <v>277.05480492735245</v>
      </c>
      <c r="M40" s="7">
        <f t="shared" si="2"/>
        <v>3.501479576560893</v>
      </c>
      <c r="N40" s="6" t="str">
        <f t="shared" si="3"/>
        <v>ОДНОРОДНЫЕ</v>
      </c>
      <c r="O40" s="8">
        <f t="shared" si="6"/>
        <v>7606.7</v>
      </c>
      <c r="P40" s="11"/>
      <c r="Q40" s="24"/>
      <c r="R40" s="12"/>
      <c r="S40" s="14"/>
      <c r="T40" s="12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</row>
    <row r="41" spans="1:248" s="15" customFormat="1" ht="43.5" customHeight="1" x14ac:dyDescent="0.2">
      <c r="A41" s="6">
        <v>31</v>
      </c>
      <c r="B41" s="27" t="s">
        <v>66</v>
      </c>
      <c r="C41" s="27" t="s">
        <v>65</v>
      </c>
      <c r="D41" s="26" t="s">
        <v>17</v>
      </c>
      <c r="E41" s="27">
        <v>1</v>
      </c>
      <c r="F41" s="33">
        <v>3727.1</v>
      </c>
      <c r="G41" s="33">
        <v>3913.46</v>
      </c>
      <c r="H41" s="34">
        <v>3991.72</v>
      </c>
      <c r="I41" s="33">
        <f t="shared" si="4"/>
        <v>3877.4266666666663</v>
      </c>
      <c r="J41" s="35">
        <v>3727.1</v>
      </c>
      <c r="K41" s="6">
        <v>3</v>
      </c>
      <c r="L41" s="7">
        <f t="shared" si="5"/>
        <v>135.9401961648332</v>
      </c>
      <c r="M41" s="7">
        <f t="shared" si="2"/>
        <v>3.5059385476836837</v>
      </c>
      <c r="N41" s="6" t="str">
        <f t="shared" si="3"/>
        <v>ОДНОРОДНЫЕ</v>
      </c>
      <c r="O41" s="8">
        <f t="shared" si="6"/>
        <v>3727.1</v>
      </c>
      <c r="P41" s="11"/>
      <c r="Q41" s="9"/>
      <c r="R41" s="12"/>
      <c r="S41" s="1"/>
      <c r="T41" s="12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</row>
    <row r="42" spans="1:248" s="15" customFormat="1" ht="46.15" customHeight="1" x14ac:dyDescent="0.2">
      <c r="A42" s="6">
        <v>32</v>
      </c>
      <c r="B42" s="27" t="s">
        <v>67</v>
      </c>
      <c r="C42" s="27" t="s">
        <v>68</v>
      </c>
      <c r="D42" s="26" t="s">
        <v>17</v>
      </c>
      <c r="E42" s="27">
        <f>[1]Лист1!E44</f>
        <v>1</v>
      </c>
      <c r="F42" s="33">
        <v>3727.1</v>
      </c>
      <c r="G42" s="33">
        <v>3913.46</v>
      </c>
      <c r="H42" s="34">
        <v>3991.72</v>
      </c>
      <c r="I42" s="33">
        <f t="shared" si="4"/>
        <v>3877.4266666666663</v>
      </c>
      <c r="J42" s="35">
        <v>3727.1</v>
      </c>
      <c r="K42" s="6">
        <v>3</v>
      </c>
      <c r="L42" s="7">
        <f t="shared" si="5"/>
        <v>135.9401961648332</v>
      </c>
      <c r="M42" s="7">
        <f t="shared" si="2"/>
        <v>3.5059385476836837</v>
      </c>
      <c r="N42" s="6" t="str">
        <f t="shared" si="3"/>
        <v>ОДНОРОДНЫЕ</v>
      </c>
      <c r="O42" s="8">
        <f t="shared" si="6"/>
        <v>3727.1</v>
      </c>
      <c r="P42" s="11"/>
      <c r="Q42" s="9"/>
      <c r="R42" s="12"/>
      <c r="S42" s="1"/>
      <c r="T42" s="12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</row>
    <row r="43" spans="1:248" s="15" customFormat="1" ht="35.1" customHeight="1" x14ac:dyDescent="0.2">
      <c r="A43" s="6">
        <v>33</v>
      </c>
      <c r="B43" s="27" t="s">
        <v>69</v>
      </c>
      <c r="C43" s="27" t="s">
        <v>70</v>
      </c>
      <c r="D43" s="26" t="s">
        <v>17</v>
      </c>
      <c r="E43" s="27">
        <f>[1]Лист1!E45</f>
        <v>1</v>
      </c>
      <c r="F43" s="33">
        <v>3727.1</v>
      </c>
      <c r="G43" s="33">
        <v>3913.46</v>
      </c>
      <c r="H43" s="34">
        <v>3991.72</v>
      </c>
      <c r="I43" s="33">
        <f t="shared" si="4"/>
        <v>3877.4266666666663</v>
      </c>
      <c r="J43" s="35">
        <v>3727.1</v>
      </c>
      <c r="K43" s="6">
        <v>3</v>
      </c>
      <c r="L43" s="7">
        <f t="shared" si="5"/>
        <v>135.9401961648332</v>
      </c>
      <c r="M43" s="7">
        <f t="shared" si="2"/>
        <v>3.5059385476836837</v>
      </c>
      <c r="N43" s="6" t="str">
        <f t="shared" si="3"/>
        <v>ОДНОРОДНЫЕ</v>
      </c>
      <c r="O43" s="8">
        <f t="shared" si="6"/>
        <v>3727.1</v>
      </c>
      <c r="P43" s="11"/>
      <c r="Q43" s="9"/>
      <c r="R43" s="12"/>
      <c r="S43" s="1"/>
      <c r="T43" s="12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</row>
    <row r="44" spans="1:248" s="15" customFormat="1" ht="35.1" customHeight="1" x14ac:dyDescent="0.2">
      <c r="A44" s="6">
        <v>34</v>
      </c>
      <c r="B44" s="27" t="s">
        <v>41</v>
      </c>
      <c r="C44" s="27" t="s">
        <v>42</v>
      </c>
      <c r="D44" s="26" t="s">
        <v>17</v>
      </c>
      <c r="E44" s="27">
        <v>3</v>
      </c>
      <c r="F44" s="33">
        <v>1823.9</v>
      </c>
      <c r="G44" s="33">
        <v>1915.1</v>
      </c>
      <c r="H44" s="34">
        <v>1953.4</v>
      </c>
      <c r="I44" s="33">
        <f t="shared" si="4"/>
        <v>1897.4666666666665</v>
      </c>
      <c r="J44" s="35">
        <v>1823.9</v>
      </c>
      <c r="K44" s="6">
        <v>3</v>
      </c>
      <c r="L44" s="7">
        <f t="shared" si="5"/>
        <v>66.526410795512859</v>
      </c>
      <c r="M44" s="7">
        <f t="shared" si="2"/>
        <v>3.5060647949290038</v>
      </c>
      <c r="N44" s="6" t="str">
        <f t="shared" si="3"/>
        <v>ОДНОРОДНЫЕ</v>
      </c>
      <c r="O44" s="8">
        <f t="shared" si="6"/>
        <v>5471.7000000000007</v>
      </c>
      <c r="P44" s="11"/>
      <c r="Q44" s="9"/>
      <c r="R44" s="12"/>
      <c r="S44" s="1"/>
      <c r="T44" s="12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</row>
    <row r="45" spans="1:248" s="15" customFormat="1" ht="51" customHeight="1" x14ac:dyDescent="0.2">
      <c r="A45" s="6">
        <v>35</v>
      </c>
      <c r="B45" s="27" t="s">
        <v>71</v>
      </c>
      <c r="C45" s="27" t="s">
        <v>72</v>
      </c>
      <c r="D45" s="26" t="s">
        <v>17</v>
      </c>
      <c r="E45" s="27">
        <f>[1]Лист1!E49</f>
        <v>1</v>
      </c>
      <c r="F45" s="33">
        <v>5605.9</v>
      </c>
      <c r="G45" s="33">
        <v>5886.2</v>
      </c>
      <c r="H45" s="34">
        <v>6003.92</v>
      </c>
      <c r="I45" s="33">
        <f t="shared" si="4"/>
        <v>5832.0066666666653</v>
      </c>
      <c r="J45" s="35">
        <v>5605.9</v>
      </c>
      <c r="K45" s="6">
        <v>3</v>
      </c>
      <c r="L45" s="7">
        <f t="shared" si="5"/>
        <v>204.46923517569439</v>
      </c>
      <c r="M45" s="7">
        <f t="shared" si="2"/>
        <v>3.5059842497155538</v>
      </c>
      <c r="N45" s="6" t="str">
        <f t="shared" si="3"/>
        <v>ОДНОРОДНЫЕ</v>
      </c>
      <c r="O45" s="8">
        <f t="shared" si="6"/>
        <v>5605.9</v>
      </c>
      <c r="P45" s="11"/>
      <c r="Q45" s="9"/>
      <c r="R45" s="12"/>
      <c r="S45" s="1"/>
      <c r="T45" s="12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</row>
    <row r="46" spans="1:248" s="15" customFormat="1" ht="48.6" customHeight="1" x14ac:dyDescent="0.2">
      <c r="A46" s="6">
        <v>36</v>
      </c>
      <c r="B46" s="27" t="s">
        <v>73</v>
      </c>
      <c r="C46" s="27" t="s">
        <v>128</v>
      </c>
      <c r="D46" s="26" t="s">
        <v>17</v>
      </c>
      <c r="E46" s="27">
        <f>[1]Лист1!E50</f>
        <v>1</v>
      </c>
      <c r="F46" s="33">
        <v>5605.9</v>
      </c>
      <c r="G46" s="33">
        <v>5886.2</v>
      </c>
      <c r="H46" s="34">
        <v>6003.92</v>
      </c>
      <c r="I46" s="33">
        <f t="shared" si="4"/>
        <v>5832.0066666666653</v>
      </c>
      <c r="J46" s="35">
        <v>5605.9</v>
      </c>
      <c r="K46" s="6">
        <v>3</v>
      </c>
      <c r="L46" s="7">
        <f t="shared" si="5"/>
        <v>204.46923517569439</v>
      </c>
      <c r="M46" s="7">
        <f t="shared" si="2"/>
        <v>3.5059842497155538</v>
      </c>
      <c r="N46" s="6" t="str">
        <f t="shared" si="3"/>
        <v>ОДНОРОДНЫЕ</v>
      </c>
      <c r="O46" s="8">
        <f t="shared" si="6"/>
        <v>5605.9</v>
      </c>
      <c r="P46" s="11"/>
      <c r="Q46" s="9"/>
      <c r="R46" s="12"/>
      <c r="S46" s="1"/>
      <c r="T46" s="12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</row>
    <row r="47" spans="1:248" s="15" customFormat="1" ht="35.1" customHeight="1" x14ac:dyDescent="0.2">
      <c r="A47" s="6">
        <v>37</v>
      </c>
      <c r="B47" s="27" t="s">
        <v>129</v>
      </c>
      <c r="C47" s="27" t="s">
        <v>40</v>
      </c>
      <c r="D47" s="26" t="s">
        <v>17</v>
      </c>
      <c r="E47" s="27">
        <f>[1]Лист1!E51</f>
        <v>1</v>
      </c>
      <c r="F47" s="33">
        <v>3727.1</v>
      </c>
      <c r="G47" s="33">
        <v>3913.46</v>
      </c>
      <c r="H47" s="34">
        <v>3991.72</v>
      </c>
      <c r="I47" s="33">
        <f t="shared" si="4"/>
        <v>3877.4266666666663</v>
      </c>
      <c r="J47" s="35">
        <v>3727.1</v>
      </c>
      <c r="K47" s="6">
        <v>3</v>
      </c>
      <c r="L47" s="7">
        <f t="shared" si="5"/>
        <v>135.9401961648332</v>
      </c>
      <c r="M47" s="7">
        <f t="shared" si="2"/>
        <v>3.5059385476836837</v>
      </c>
      <c r="N47" s="6" t="str">
        <f t="shared" si="3"/>
        <v>ОДНОРОДНЫЕ</v>
      </c>
      <c r="O47" s="8">
        <f t="shared" si="6"/>
        <v>3727.1</v>
      </c>
      <c r="P47" s="11"/>
      <c r="Q47" s="9"/>
      <c r="R47" s="12"/>
      <c r="S47" s="1"/>
      <c r="T47" s="12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</row>
    <row r="48" spans="1:248" s="15" customFormat="1" ht="35.1" customHeight="1" x14ac:dyDescent="0.2">
      <c r="A48" s="6">
        <v>38</v>
      </c>
      <c r="B48" s="27" t="s">
        <v>74</v>
      </c>
      <c r="C48" s="27" t="s">
        <v>75</v>
      </c>
      <c r="D48" s="26" t="s">
        <v>17</v>
      </c>
      <c r="E48" s="27">
        <f>[1]Лист1!E54</f>
        <v>1</v>
      </c>
      <c r="F48" s="33">
        <v>3727.1</v>
      </c>
      <c r="G48" s="33">
        <v>3913.46</v>
      </c>
      <c r="H48" s="34">
        <v>3991.72</v>
      </c>
      <c r="I48" s="33">
        <f t="shared" si="4"/>
        <v>3877.4266666666663</v>
      </c>
      <c r="J48" s="35">
        <v>3727.1</v>
      </c>
      <c r="K48" s="6">
        <v>3</v>
      </c>
      <c r="L48" s="7">
        <f t="shared" si="5"/>
        <v>135.9401961648332</v>
      </c>
      <c r="M48" s="7">
        <f t="shared" si="2"/>
        <v>3.5059385476836837</v>
      </c>
      <c r="N48" s="6" t="str">
        <f t="shared" si="3"/>
        <v>ОДНОРОДНЫЕ</v>
      </c>
      <c r="O48" s="8">
        <f t="shared" si="6"/>
        <v>3727.1</v>
      </c>
      <c r="P48" s="11"/>
      <c r="Q48" s="9"/>
      <c r="R48" s="12"/>
      <c r="S48" s="1"/>
      <c r="T48" s="12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</row>
    <row r="49" spans="1:248" s="15" customFormat="1" ht="35.1" customHeight="1" x14ac:dyDescent="0.2">
      <c r="A49" s="6">
        <v>39</v>
      </c>
      <c r="B49" s="27" t="s">
        <v>76</v>
      </c>
      <c r="C49" s="27" t="s">
        <v>77</v>
      </c>
      <c r="D49" s="26" t="s">
        <v>17</v>
      </c>
      <c r="E49" s="27">
        <f>[1]Лист1!E55</f>
        <v>1</v>
      </c>
      <c r="F49" s="33">
        <v>3918.64</v>
      </c>
      <c r="G49" s="33">
        <v>4114.57</v>
      </c>
      <c r="H49" s="34">
        <v>4196.8599999999997</v>
      </c>
      <c r="I49" s="33">
        <f t="shared" si="4"/>
        <v>4076.69</v>
      </c>
      <c r="J49" s="35">
        <v>3918.64</v>
      </c>
      <c r="K49" s="6">
        <v>3</v>
      </c>
      <c r="L49" s="7">
        <f t="shared" si="5"/>
        <v>142.92572511622942</v>
      </c>
      <c r="M49" s="7">
        <f t="shared" si="2"/>
        <v>3.505925766154145</v>
      </c>
      <c r="N49" s="6" t="str">
        <f t="shared" si="3"/>
        <v>ОДНОРОДНЫЕ</v>
      </c>
      <c r="O49" s="8">
        <f t="shared" si="6"/>
        <v>3918.64</v>
      </c>
      <c r="P49" s="11"/>
      <c r="Q49" s="9"/>
      <c r="R49" s="12"/>
      <c r="S49" s="1"/>
      <c r="T49" s="12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</row>
    <row r="50" spans="1:248" s="15" customFormat="1" ht="35.1" customHeight="1" x14ac:dyDescent="0.2">
      <c r="A50" s="6">
        <v>40</v>
      </c>
      <c r="B50" s="25" t="s">
        <v>76</v>
      </c>
      <c r="C50" s="25" t="s">
        <v>78</v>
      </c>
      <c r="D50" s="26" t="s">
        <v>17</v>
      </c>
      <c r="E50" s="25">
        <f>[1]Лист1!E56</f>
        <v>1</v>
      </c>
      <c r="F50" s="33">
        <v>3630.72</v>
      </c>
      <c r="G50" s="33">
        <v>3812.26</v>
      </c>
      <c r="H50" s="36">
        <v>3888.5</v>
      </c>
      <c r="I50" s="33">
        <f t="shared" si="4"/>
        <v>3777.16</v>
      </c>
      <c r="J50" s="37">
        <v>3630.72</v>
      </c>
      <c r="K50" s="6">
        <v>3</v>
      </c>
      <c r="L50" s="7">
        <f t="shared" si="5"/>
        <v>132.42597781402273</v>
      </c>
      <c r="M50" s="7">
        <f t="shared" si="2"/>
        <v>3.5059668590693205</v>
      </c>
      <c r="N50" s="6" t="str">
        <f t="shared" si="3"/>
        <v>ОДНОРОДНЫЕ</v>
      </c>
      <c r="O50" s="8">
        <f t="shared" si="6"/>
        <v>3630.72</v>
      </c>
      <c r="P50" s="11"/>
      <c r="Q50" s="24"/>
      <c r="R50" s="12"/>
      <c r="S50" s="14"/>
      <c r="T50" s="12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</row>
    <row r="51" spans="1:248" s="15" customFormat="1" ht="37.9" customHeight="1" x14ac:dyDescent="0.2">
      <c r="A51" s="6">
        <v>41</v>
      </c>
      <c r="B51" s="27" t="s">
        <v>79</v>
      </c>
      <c r="C51" s="27" t="s">
        <v>80</v>
      </c>
      <c r="D51" s="26" t="s">
        <v>17</v>
      </c>
      <c r="E51" s="27">
        <f>[1]Лист1!E57</f>
        <v>1</v>
      </c>
      <c r="F51" s="33">
        <v>7466.4</v>
      </c>
      <c r="G51" s="33">
        <v>7839.72</v>
      </c>
      <c r="H51" s="34">
        <v>7996.51</v>
      </c>
      <c r="I51" s="33">
        <f t="shared" si="4"/>
        <v>7767.5433333333322</v>
      </c>
      <c r="J51" s="35">
        <v>7466.4</v>
      </c>
      <c r="K51" s="6">
        <v>3</v>
      </c>
      <c r="L51" s="7">
        <f t="shared" si="5"/>
        <v>272.32564409789524</v>
      </c>
      <c r="M51" s="7">
        <f t="shared" si="2"/>
        <v>3.5059430300085688</v>
      </c>
      <c r="N51" s="6" t="str">
        <f t="shared" si="3"/>
        <v>ОДНОРОДНЫЕ</v>
      </c>
      <c r="O51" s="8">
        <f t="shared" si="6"/>
        <v>7466.4</v>
      </c>
      <c r="P51" s="11"/>
      <c r="Q51" s="9"/>
      <c r="R51" s="12"/>
      <c r="S51" s="1"/>
      <c r="T51" s="12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</row>
    <row r="52" spans="1:248" s="15" customFormat="1" ht="35.1" customHeight="1" x14ac:dyDescent="0.2">
      <c r="A52" s="6">
        <v>42</v>
      </c>
      <c r="B52" s="27" t="s">
        <v>81</v>
      </c>
      <c r="C52" s="27" t="s">
        <v>82</v>
      </c>
      <c r="D52" s="26" t="s">
        <v>17</v>
      </c>
      <c r="E52" s="27">
        <f>[1]Лист1!E58</f>
        <v>1</v>
      </c>
      <c r="F52" s="33">
        <v>2391.1999999999998</v>
      </c>
      <c r="G52" s="33">
        <v>2510.7600000000002</v>
      </c>
      <c r="H52" s="34">
        <v>2560.98</v>
      </c>
      <c r="I52" s="33">
        <f t="shared" si="4"/>
        <v>2487.646666666667</v>
      </c>
      <c r="J52" s="35">
        <v>2391.1999999999998</v>
      </c>
      <c r="K52" s="6">
        <v>3</v>
      </c>
      <c r="L52" s="7">
        <f t="shared" si="5"/>
        <v>87.218012665580488</v>
      </c>
      <c r="M52" s="7">
        <f t="shared" si="2"/>
        <v>3.5060450438666457</v>
      </c>
      <c r="N52" s="6" t="str">
        <f t="shared" si="3"/>
        <v>ОДНОРОДНЫЕ</v>
      </c>
      <c r="O52" s="8">
        <f t="shared" si="6"/>
        <v>2391.1999999999998</v>
      </c>
      <c r="P52" s="11"/>
      <c r="Q52" s="9"/>
      <c r="R52" s="12"/>
      <c r="S52" s="1"/>
      <c r="T52" s="12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</row>
    <row r="53" spans="1:248" s="15" customFormat="1" ht="35.1" customHeight="1" x14ac:dyDescent="0.2">
      <c r="A53" s="6">
        <v>43</v>
      </c>
      <c r="B53" s="27" t="s">
        <v>132</v>
      </c>
      <c r="C53" s="27" t="s">
        <v>83</v>
      </c>
      <c r="D53" s="26" t="s">
        <v>17</v>
      </c>
      <c r="E53" s="27">
        <f>[1]Лист1!E59</f>
        <v>1</v>
      </c>
      <c r="F53" s="33">
        <v>502.64</v>
      </c>
      <c r="G53" s="33">
        <v>527.77</v>
      </c>
      <c r="H53" s="34">
        <v>538.33000000000004</v>
      </c>
      <c r="I53" s="33">
        <f t="shared" si="4"/>
        <v>522.9133333333333</v>
      </c>
      <c r="J53" s="35">
        <v>502.64</v>
      </c>
      <c r="K53" s="6">
        <v>3</v>
      </c>
      <c r="L53" s="7">
        <f t="shared" si="5"/>
        <v>18.333969382905988</v>
      </c>
      <c r="M53" s="7">
        <f t="shared" si="2"/>
        <v>3.5061200803650041</v>
      </c>
      <c r="N53" s="6" t="str">
        <f t="shared" si="3"/>
        <v>ОДНОРОДНЫЕ</v>
      </c>
      <c r="O53" s="8">
        <f t="shared" si="6"/>
        <v>502.64</v>
      </c>
      <c r="P53" s="11"/>
      <c r="Q53" s="9"/>
      <c r="R53" s="12"/>
      <c r="S53" s="1"/>
      <c r="T53" s="12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</row>
    <row r="54" spans="1:248" s="15" customFormat="1" ht="35.1" customHeight="1" x14ac:dyDescent="0.2">
      <c r="A54" s="6">
        <v>44</v>
      </c>
      <c r="B54" s="27" t="s">
        <v>84</v>
      </c>
      <c r="C54" s="27" t="s">
        <v>85</v>
      </c>
      <c r="D54" s="26" t="s">
        <v>17</v>
      </c>
      <c r="E54" s="27">
        <f>[1]Лист1!E60</f>
        <v>1</v>
      </c>
      <c r="F54" s="33">
        <v>353.8</v>
      </c>
      <c r="G54" s="33">
        <v>371.49</v>
      </c>
      <c r="H54" s="34">
        <v>378.92</v>
      </c>
      <c r="I54" s="33">
        <f t="shared" si="4"/>
        <v>368.07</v>
      </c>
      <c r="J54" s="35">
        <v>353.8</v>
      </c>
      <c r="K54" s="6">
        <v>3</v>
      </c>
      <c r="L54" s="7">
        <f t="shared" si="5"/>
        <v>12.904491466152397</v>
      </c>
      <c r="M54" s="7">
        <f t="shared" si="2"/>
        <v>3.5059883897498838</v>
      </c>
      <c r="N54" s="6" t="str">
        <f t="shared" si="3"/>
        <v>ОДНОРОДНЫЕ</v>
      </c>
      <c r="O54" s="8">
        <f t="shared" si="6"/>
        <v>353.8</v>
      </c>
      <c r="P54" s="11"/>
      <c r="Q54" s="9"/>
      <c r="R54" s="12"/>
      <c r="S54" s="1"/>
      <c r="T54" s="12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</row>
    <row r="55" spans="1:248" s="15" customFormat="1" ht="35.1" customHeight="1" x14ac:dyDescent="0.2">
      <c r="A55" s="6">
        <v>45</v>
      </c>
      <c r="B55" s="27" t="s">
        <v>84</v>
      </c>
      <c r="C55" s="27" t="s">
        <v>86</v>
      </c>
      <c r="D55" s="26" t="s">
        <v>17</v>
      </c>
      <c r="E55" s="27">
        <f>[1]Лист1!E61</f>
        <v>1</v>
      </c>
      <c r="F55" s="33">
        <v>353.8</v>
      </c>
      <c r="G55" s="33">
        <v>371.49</v>
      </c>
      <c r="H55" s="34">
        <v>378.92</v>
      </c>
      <c r="I55" s="33">
        <f t="shared" si="4"/>
        <v>368.07</v>
      </c>
      <c r="J55" s="35">
        <v>353.8</v>
      </c>
      <c r="K55" s="6">
        <v>3</v>
      </c>
      <c r="L55" s="7">
        <f t="shared" si="5"/>
        <v>12.904491466152397</v>
      </c>
      <c r="M55" s="7">
        <f t="shared" si="2"/>
        <v>3.5059883897498838</v>
      </c>
      <c r="N55" s="6" t="str">
        <f t="shared" si="3"/>
        <v>ОДНОРОДНЫЕ</v>
      </c>
      <c r="O55" s="8">
        <f t="shared" si="6"/>
        <v>353.8</v>
      </c>
      <c r="P55" s="11"/>
      <c r="Q55" s="9"/>
      <c r="R55" s="12"/>
      <c r="S55" s="1"/>
      <c r="T55" s="12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</row>
    <row r="56" spans="1:248" s="15" customFormat="1" ht="35.1" customHeight="1" x14ac:dyDescent="0.2">
      <c r="A56" s="6">
        <v>46</v>
      </c>
      <c r="B56" s="27" t="s">
        <v>87</v>
      </c>
      <c r="C56" s="27" t="s">
        <v>88</v>
      </c>
      <c r="D56" s="26" t="s">
        <v>17</v>
      </c>
      <c r="E56" s="27">
        <v>14</v>
      </c>
      <c r="F56" s="33">
        <v>1898.32</v>
      </c>
      <c r="G56" s="33">
        <v>1993.24</v>
      </c>
      <c r="H56" s="34">
        <v>2033.1</v>
      </c>
      <c r="I56" s="33">
        <f t="shared" si="4"/>
        <v>1974.8866666666665</v>
      </c>
      <c r="J56" s="35">
        <v>1898.32</v>
      </c>
      <c r="K56" s="6">
        <v>3</v>
      </c>
      <c r="L56" s="7">
        <f t="shared" si="5"/>
        <v>69.23904775004732</v>
      </c>
      <c r="M56" s="7">
        <f t="shared" si="2"/>
        <v>3.5059757564171101</v>
      </c>
      <c r="N56" s="6" t="str">
        <f t="shared" si="3"/>
        <v>ОДНОРОДНЫЕ</v>
      </c>
      <c r="O56" s="8">
        <f t="shared" si="6"/>
        <v>26576.48</v>
      </c>
      <c r="P56" s="11"/>
      <c r="Q56" s="9"/>
      <c r="R56" s="12"/>
      <c r="S56" s="1"/>
      <c r="T56" s="12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</row>
    <row r="57" spans="1:248" s="15" customFormat="1" ht="35.1" customHeight="1" x14ac:dyDescent="0.2">
      <c r="A57" s="6">
        <v>47</v>
      </c>
      <c r="B57" s="27" t="s">
        <v>89</v>
      </c>
      <c r="C57" s="27" t="s">
        <v>90</v>
      </c>
      <c r="D57" s="26" t="s">
        <v>17</v>
      </c>
      <c r="E57" s="27">
        <v>1</v>
      </c>
      <c r="F57" s="33">
        <v>811.07</v>
      </c>
      <c r="G57" s="33">
        <v>851.62</v>
      </c>
      <c r="H57" s="34">
        <v>868.65</v>
      </c>
      <c r="I57" s="33">
        <f t="shared" ref="I57:I76" si="7">(F57+G57+H57)/K57</f>
        <v>843.78000000000009</v>
      </c>
      <c r="J57" s="35">
        <v>811.07</v>
      </c>
      <c r="K57" s="6">
        <v>3</v>
      </c>
      <c r="L57" s="7">
        <f t="shared" si="5"/>
        <v>29.579778565770194</v>
      </c>
      <c r="M57" s="7">
        <f t="shared" ref="M57:M76" si="8">L57/I57*100</f>
        <v>3.505626889209295</v>
      </c>
      <c r="N57" s="6" t="str">
        <f t="shared" ref="N57:N76" si="9">IF(M57&lt;33,"ОДНОРОДНЫЕ","НЕОДНОРОДНЫЕ")</f>
        <v>ОДНОРОДНЫЕ</v>
      </c>
      <c r="O57" s="8">
        <f t="shared" ref="O57:O76" si="10">E57*J57</f>
        <v>811.07</v>
      </c>
      <c r="P57" s="11"/>
      <c r="Q57" s="9"/>
      <c r="R57" s="12"/>
      <c r="S57" s="1"/>
      <c r="T57" s="12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</row>
    <row r="58" spans="1:248" s="15" customFormat="1" ht="35.1" customHeight="1" x14ac:dyDescent="0.2">
      <c r="A58" s="6">
        <v>48</v>
      </c>
      <c r="B58" s="27" t="s">
        <v>89</v>
      </c>
      <c r="C58" s="27" t="s">
        <v>91</v>
      </c>
      <c r="D58" s="26" t="s">
        <v>17</v>
      </c>
      <c r="E58" s="27">
        <v>4</v>
      </c>
      <c r="F58" s="33">
        <v>811.08</v>
      </c>
      <c r="G58" s="33">
        <v>851.63</v>
      </c>
      <c r="H58" s="34">
        <v>868.67</v>
      </c>
      <c r="I58" s="33">
        <f t="shared" si="7"/>
        <v>843.79333333333341</v>
      </c>
      <c r="J58" s="35">
        <v>811.08</v>
      </c>
      <c r="K58" s="6">
        <v>3</v>
      </c>
      <c r="L58" s="7">
        <f t="shared" si="5"/>
        <v>29.583982715877369</v>
      </c>
      <c r="M58" s="7">
        <f t="shared" si="8"/>
        <v>3.5060697385470414</v>
      </c>
      <c r="N58" s="6" t="str">
        <f t="shared" si="9"/>
        <v>ОДНОРОДНЫЕ</v>
      </c>
      <c r="O58" s="8">
        <f t="shared" si="10"/>
        <v>3244.32</v>
      </c>
      <c r="P58" s="11"/>
      <c r="Q58" s="9"/>
      <c r="R58" s="12"/>
      <c r="S58" s="1"/>
      <c r="T58" s="12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</row>
    <row r="59" spans="1:248" s="15" customFormat="1" ht="35.1" customHeight="1" x14ac:dyDescent="0.2">
      <c r="A59" s="6">
        <v>49</v>
      </c>
      <c r="B59" s="27" t="s">
        <v>92</v>
      </c>
      <c r="C59" s="27" t="s">
        <v>93</v>
      </c>
      <c r="D59" s="26" t="s">
        <v>17</v>
      </c>
      <c r="E59" s="27">
        <f>[1]Лист1!E81</f>
        <v>1</v>
      </c>
      <c r="F59" s="33">
        <v>3040.75</v>
      </c>
      <c r="G59" s="33">
        <v>3192.79</v>
      </c>
      <c r="H59" s="34">
        <v>3256.65</v>
      </c>
      <c r="I59" s="33">
        <f t="shared" si="7"/>
        <v>3163.396666666667</v>
      </c>
      <c r="J59" s="35">
        <v>3040.75</v>
      </c>
      <c r="K59" s="6">
        <v>3</v>
      </c>
      <c r="L59" s="7">
        <f t="shared" si="5"/>
        <v>110.9106781754279</v>
      </c>
      <c r="M59" s="7">
        <f t="shared" si="8"/>
        <v>3.506062940007352</v>
      </c>
      <c r="N59" s="6" t="str">
        <f t="shared" si="9"/>
        <v>ОДНОРОДНЫЕ</v>
      </c>
      <c r="O59" s="8">
        <f t="shared" si="10"/>
        <v>3040.75</v>
      </c>
      <c r="P59" s="11"/>
      <c r="Q59" s="9"/>
      <c r="R59" s="12"/>
      <c r="S59" s="1"/>
      <c r="T59" s="12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</row>
    <row r="60" spans="1:248" s="15" customFormat="1" ht="35.1" customHeight="1" x14ac:dyDescent="0.2">
      <c r="A60" s="6">
        <v>50</v>
      </c>
      <c r="B60" s="25" t="s">
        <v>94</v>
      </c>
      <c r="C60" s="61" t="s">
        <v>95</v>
      </c>
      <c r="D60" s="26" t="s">
        <v>17</v>
      </c>
      <c r="E60" s="25">
        <v>2</v>
      </c>
      <c r="F60" s="33">
        <v>3220.8</v>
      </c>
      <c r="G60" s="33">
        <v>3381.84</v>
      </c>
      <c r="H60" s="36">
        <v>3449.48</v>
      </c>
      <c r="I60" s="33">
        <f t="shared" si="7"/>
        <v>3350.7066666666669</v>
      </c>
      <c r="J60" s="37">
        <v>3220.8</v>
      </c>
      <c r="K60" s="6">
        <v>3</v>
      </c>
      <c r="L60" s="7">
        <f t="shared" si="5"/>
        <v>117.47595044660552</v>
      </c>
      <c r="M60" s="7">
        <f t="shared" si="8"/>
        <v>3.5060052142216422</v>
      </c>
      <c r="N60" s="6" t="str">
        <f t="shared" si="9"/>
        <v>ОДНОРОДНЫЕ</v>
      </c>
      <c r="O60" s="8">
        <f t="shared" si="10"/>
        <v>6441.6</v>
      </c>
      <c r="P60" s="11"/>
      <c r="Q60" s="24"/>
      <c r="R60" s="12"/>
      <c r="S60" s="14"/>
      <c r="T60" s="12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</row>
    <row r="61" spans="1:248" s="15" customFormat="1" ht="49.5" customHeight="1" x14ac:dyDescent="0.2">
      <c r="A61" s="6">
        <v>51</v>
      </c>
      <c r="B61" s="27" t="s">
        <v>133</v>
      </c>
      <c r="C61" s="27" t="s">
        <v>96</v>
      </c>
      <c r="D61" s="26" t="s">
        <v>17</v>
      </c>
      <c r="E61" s="27">
        <v>3</v>
      </c>
      <c r="F61" s="33">
        <v>3617.3</v>
      </c>
      <c r="G61" s="33">
        <v>3798.17</v>
      </c>
      <c r="H61" s="34">
        <v>3874.13</v>
      </c>
      <c r="I61" s="33">
        <f t="shared" si="7"/>
        <v>3763.2000000000003</v>
      </c>
      <c r="J61" s="35">
        <v>3617.3</v>
      </c>
      <c r="K61" s="6">
        <v>3</v>
      </c>
      <c r="L61" s="7">
        <f t="shared" si="5"/>
        <v>131.93781830847433</v>
      </c>
      <c r="M61" s="7">
        <f t="shared" si="8"/>
        <v>3.5060006990984891</v>
      </c>
      <c r="N61" s="6" t="str">
        <f t="shared" si="9"/>
        <v>ОДНОРОДНЫЕ</v>
      </c>
      <c r="O61" s="8">
        <f t="shared" si="10"/>
        <v>10851.900000000001</v>
      </c>
      <c r="P61" s="11"/>
      <c r="Q61" s="9"/>
      <c r="R61" s="12"/>
      <c r="S61" s="1"/>
      <c r="T61" s="12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</row>
    <row r="62" spans="1:248" s="15" customFormat="1" ht="45.75" customHeight="1" x14ac:dyDescent="0.2">
      <c r="A62" s="6">
        <v>52</v>
      </c>
      <c r="B62" s="27" t="s">
        <v>133</v>
      </c>
      <c r="C62" s="27" t="s">
        <v>97</v>
      </c>
      <c r="D62" s="26" t="s">
        <v>17</v>
      </c>
      <c r="E62" s="27">
        <v>2</v>
      </c>
      <c r="F62" s="33">
        <v>3617.3</v>
      </c>
      <c r="G62" s="33">
        <v>3798.17</v>
      </c>
      <c r="H62" s="34">
        <v>3875.52</v>
      </c>
      <c r="I62" s="33">
        <f t="shared" si="7"/>
        <v>3763.6633333333334</v>
      </c>
      <c r="J62" s="35">
        <v>3617.3</v>
      </c>
      <c r="K62" s="6">
        <v>3</v>
      </c>
      <c r="L62" s="7">
        <f t="shared" si="5"/>
        <v>132.52329845477476</v>
      </c>
      <c r="M62" s="7">
        <f t="shared" si="8"/>
        <v>3.5211252101394503</v>
      </c>
      <c r="N62" s="6" t="str">
        <f t="shared" si="9"/>
        <v>ОДНОРОДНЫЕ</v>
      </c>
      <c r="O62" s="8">
        <f t="shared" si="10"/>
        <v>7234.6</v>
      </c>
      <c r="P62" s="11"/>
      <c r="Q62" s="9"/>
      <c r="R62" s="12"/>
      <c r="S62" s="1"/>
      <c r="T62" s="12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</row>
    <row r="63" spans="1:248" s="15" customFormat="1" ht="39.6" customHeight="1" x14ac:dyDescent="0.2">
      <c r="A63" s="6">
        <v>53</v>
      </c>
      <c r="B63" s="25" t="s">
        <v>98</v>
      </c>
      <c r="C63" s="25" t="s">
        <v>99</v>
      </c>
      <c r="D63" s="26" t="s">
        <v>17</v>
      </c>
      <c r="E63" s="25">
        <v>1</v>
      </c>
      <c r="F63" s="33">
        <v>9179.2800000000007</v>
      </c>
      <c r="G63" s="33">
        <v>9638.24</v>
      </c>
      <c r="H63" s="36">
        <v>9831.01</v>
      </c>
      <c r="I63" s="33">
        <f t="shared" si="7"/>
        <v>9549.51</v>
      </c>
      <c r="J63" s="37">
        <v>9179.2800000000007</v>
      </c>
      <c r="K63" s="6">
        <v>3</v>
      </c>
      <c r="L63" s="7">
        <f t="shared" si="5"/>
        <v>334.8025655516991</v>
      </c>
      <c r="M63" s="7">
        <f t="shared" si="8"/>
        <v>3.5059659139756816</v>
      </c>
      <c r="N63" s="6" t="str">
        <f t="shared" si="9"/>
        <v>ОДНОРОДНЫЕ</v>
      </c>
      <c r="O63" s="8">
        <f t="shared" si="10"/>
        <v>9179.2800000000007</v>
      </c>
      <c r="P63" s="11"/>
      <c r="Q63" s="24"/>
      <c r="R63" s="12"/>
      <c r="S63" s="14"/>
      <c r="T63" s="12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</row>
    <row r="64" spans="1:248" s="15" customFormat="1" ht="35.1" customHeight="1" x14ac:dyDescent="0.2">
      <c r="A64" s="6">
        <v>54</v>
      </c>
      <c r="B64" s="27" t="s">
        <v>100</v>
      </c>
      <c r="C64" s="27" t="s">
        <v>101</v>
      </c>
      <c r="D64" s="26" t="s">
        <v>17</v>
      </c>
      <c r="E64" s="27">
        <v>1</v>
      </c>
      <c r="F64" s="33">
        <v>11047.1</v>
      </c>
      <c r="G64" s="33">
        <v>11599.46</v>
      </c>
      <c r="H64" s="34">
        <v>11831.44</v>
      </c>
      <c r="I64" s="33">
        <f t="shared" si="7"/>
        <v>11492.666666666666</v>
      </c>
      <c r="J64" s="35">
        <v>11047.1</v>
      </c>
      <c r="K64" s="6">
        <v>3</v>
      </c>
      <c r="L64" s="7">
        <f t="shared" si="5"/>
        <v>402.92793516128074</v>
      </c>
      <c r="M64" s="7">
        <f t="shared" si="8"/>
        <v>3.5059568579495397</v>
      </c>
      <c r="N64" s="6" t="str">
        <f t="shared" si="9"/>
        <v>ОДНОРОДНЫЕ</v>
      </c>
      <c r="O64" s="8">
        <f t="shared" si="10"/>
        <v>11047.1</v>
      </c>
      <c r="P64" s="11"/>
      <c r="Q64" s="9"/>
      <c r="R64" s="12"/>
      <c r="S64" s="1"/>
      <c r="T64" s="12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</row>
    <row r="65" spans="1:248" s="15" customFormat="1" ht="35.1" customHeight="1" x14ac:dyDescent="0.2">
      <c r="A65" s="6">
        <v>55</v>
      </c>
      <c r="B65" s="27" t="s">
        <v>102</v>
      </c>
      <c r="C65" s="27" t="s">
        <v>103</v>
      </c>
      <c r="D65" s="26" t="s">
        <v>17</v>
      </c>
      <c r="E65" s="27">
        <f>[1]Лист1!E91</f>
        <v>1</v>
      </c>
      <c r="F65" s="33">
        <v>3381.84</v>
      </c>
      <c r="G65" s="33">
        <v>3550.93</v>
      </c>
      <c r="H65" s="34">
        <v>3621.95</v>
      </c>
      <c r="I65" s="33">
        <f t="shared" si="7"/>
        <v>3518.2400000000002</v>
      </c>
      <c r="J65" s="35">
        <v>3381.84</v>
      </c>
      <c r="K65" s="6">
        <v>3</v>
      </c>
      <c r="L65" s="7">
        <f t="shared" si="5"/>
        <v>123.34780135859721</v>
      </c>
      <c r="M65" s="7">
        <f t="shared" si="8"/>
        <v>3.505951878171961</v>
      </c>
      <c r="N65" s="6" t="str">
        <f t="shared" si="9"/>
        <v>ОДНОРОДНЫЕ</v>
      </c>
      <c r="O65" s="8">
        <f t="shared" si="10"/>
        <v>3381.84</v>
      </c>
      <c r="P65" s="11"/>
      <c r="Q65" s="9"/>
      <c r="R65" s="12"/>
      <c r="S65" s="1"/>
      <c r="T65" s="12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</row>
    <row r="66" spans="1:248" s="15" customFormat="1" ht="38.450000000000003" customHeight="1" x14ac:dyDescent="0.2">
      <c r="A66" s="6">
        <v>56</v>
      </c>
      <c r="B66" s="27" t="s">
        <v>104</v>
      </c>
      <c r="C66" s="27" t="s">
        <v>105</v>
      </c>
      <c r="D66" s="26" t="s">
        <v>17</v>
      </c>
      <c r="E66" s="27">
        <f>[1]Лист1!E92</f>
        <v>1</v>
      </c>
      <c r="F66" s="33">
        <v>8554.64</v>
      </c>
      <c r="G66" s="33">
        <v>8982.3700000000008</v>
      </c>
      <c r="H66" s="34">
        <v>9162.02</v>
      </c>
      <c r="I66" s="33">
        <f t="shared" si="7"/>
        <v>8899.6766666666681</v>
      </c>
      <c r="J66" s="35">
        <v>8554.64</v>
      </c>
      <c r="K66" s="6">
        <v>3</v>
      </c>
      <c r="L66" s="7">
        <f t="shared" si="5"/>
        <v>312.01964142235295</v>
      </c>
      <c r="M66" s="7">
        <f t="shared" si="8"/>
        <v>3.5059660379686406</v>
      </c>
      <c r="N66" s="6" t="str">
        <f t="shared" si="9"/>
        <v>ОДНОРОДНЫЕ</v>
      </c>
      <c r="O66" s="8">
        <f t="shared" si="10"/>
        <v>8554.64</v>
      </c>
      <c r="P66" s="11"/>
      <c r="Q66" s="9"/>
      <c r="R66" s="12"/>
      <c r="S66" s="1"/>
      <c r="T66" s="12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</row>
    <row r="67" spans="1:248" s="15" customFormat="1" ht="35.1" customHeight="1" x14ac:dyDescent="0.2">
      <c r="A67" s="6">
        <v>57</v>
      </c>
      <c r="B67" s="27" t="s">
        <v>106</v>
      </c>
      <c r="C67" s="27" t="s">
        <v>107</v>
      </c>
      <c r="D67" s="26" t="s">
        <v>17</v>
      </c>
      <c r="E67" s="27">
        <v>1</v>
      </c>
      <c r="F67" s="33">
        <v>7656.72</v>
      </c>
      <c r="G67" s="33">
        <v>8039.56</v>
      </c>
      <c r="H67" s="34">
        <v>8200.35</v>
      </c>
      <c r="I67" s="33">
        <f t="shared" si="7"/>
        <v>7965.543333333334</v>
      </c>
      <c r="J67" s="35">
        <v>7656.72</v>
      </c>
      <c r="K67" s="6">
        <v>3</v>
      </c>
      <c r="L67" s="7">
        <f t="shared" si="5"/>
        <v>279.27091583860533</v>
      </c>
      <c r="M67" s="7">
        <f t="shared" si="8"/>
        <v>3.5059870262702977</v>
      </c>
      <c r="N67" s="6" t="str">
        <f t="shared" si="9"/>
        <v>ОДНОРОДНЫЕ</v>
      </c>
      <c r="O67" s="8">
        <f t="shared" si="10"/>
        <v>7656.72</v>
      </c>
      <c r="P67" s="11"/>
      <c r="Q67" s="9"/>
      <c r="R67" s="12"/>
      <c r="S67" s="1"/>
      <c r="T67" s="12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</row>
    <row r="68" spans="1:248" s="15" customFormat="1" ht="35.1" customHeight="1" x14ac:dyDescent="0.2">
      <c r="A68" s="6">
        <v>58</v>
      </c>
      <c r="B68" s="27" t="s">
        <v>108</v>
      </c>
      <c r="C68" s="27" t="s">
        <v>109</v>
      </c>
      <c r="D68" s="26" t="s">
        <v>17</v>
      </c>
      <c r="E68" s="27">
        <v>1</v>
      </c>
      <c r="F68" s="33">
        <v>8178.88</v>
      </c>
      <c r="G68" s="33">
        <v>8587.82</v>
      </c>
      <c r="H68" s="34">
        <v>8759.58</v>
      </c>
      <c r="I68" s="33">
        <f t="shared" si="7"/>
        <v>8508.76</v>
      </c>
      <c r="J68" s="35">
        <v>8178.88</v>
      </c>
      <c r="K68" s="6">
        <v>3</v>
      </c>
      <c r="L68" s="7">
        <f t="shared" si="5"/>
        <v>298.31356858178594</v>
      </c>
      <c r="M68" s="7">
        <f t="shared" si="8"/>
        <v>3.5059581958098005</v>
      </c>
      <c r="N68" s="6" t="str">
        <f t="shared" si="9"/>
        <v>ОДНОРОДНЫЕ</v>
      </c>
      <c r="O68" s="8">
        <f t="shared" si="10"/>
        <v>8178.88</v>
      </c>
      <c r="P68" s="11"/>
      <c r="Q68" s="9"/>
      <c r="R68" s="12"/>
      <c r="S68" s="1"/>
      <c r="T68" s="12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</row>
    <row r="69" spans="1:248" s="15" customFormat="1" ht="35.1" customHeight="1" x14ac:dyDescent="0.2">
      <c r="A69" s="6">
        <v>59</v>
      </c>
      <c r="B69" s="27" t="s">
        <v>108</v>
      </c>
      <c r="C69" s="27" t="s">
        <v>110</v>
      </c>
      <c r="D69" s="26" t="s">
        <v>17</v>
      </c>
      <c r="E69" s="27">
        <v>1</v>
      </c>
      <c r="F69" s="33">
        <v>8180.1</v>
      </c>
      <c r="G69" s="33">
        <v>8589.11</v>
      </c>
      <c r="H69" s="34">
        <v>8760.89</v>
      </c>
      <c r="I69" s="33">
        <f t="shared" si="7"/>
        <v>8510.0333333333328</v>
      </c>
      <c r="J69" s="35">
        <v>8180.1</v>
      </c>
      <c r="K69" s="6">
        <v>3</v>
      </c>
      <c r="L69" s="7">
        <f t="shared" si="5"/>
        <v>298.36068010603054</v>
      </c>
      <c r="M69" s="7">
        <f t="shared" si="8"/>
        <v>3.5059872085032633</v>
      </c>
      <c r="N69" s="6" t="str">
        <f t="shared" si="9"/>
        <v>ОДНОРОДНЫЕ</v>
      </c>
      <c r="O69" s="8">
        <f t="shared" si="10"/>
        <v>8180.1</v>
      </c>
      <c r="P69" s="11"/>
      <c r="Q69" s="9"/>
      <c r="R69" s="12"/>
      <c r="S69" s="1"/>
      <c r="T69" s="12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</row>
    <row r="70" spans="1:248" s="15" customFormat="1" ht="35.1" customHeight="1" x14ac:dyDescent="0.2">
      <c r="A70" s="6">
        <v>60</v>
      </c>
      <c r="B70" s="25" t="s">
        <v>111</v>
      </c>
      <c r="C70" s="25" t="s">
        <v>112</v>
      </c>
      <c r="D70" s="26" t="s">
        <v>17</v>
      </c>
      <c r="E70" s="25">
        <v>1</v>
      </c>
      <c r="F70" s="33">
        <v>4072.36</v>
      </c>
      <c r="G70" s="33">
        <v>4275.9799999999996</v>
      </c>
      <c r="H70" s="36">
        <v>4361.5</v>
      </c>
      <c r="I70" s="33">
        <f t="shared" si="7"/>
        <v>4236.6133333333337</v>
      </c>
      <c r="J70" s="37">
        <v>4072.36</v>
      </c>
      <c r="K70" s="6">
        <v>3</v>
      </c>
      <c r="L70" s="7">
        <f t="shared" si="5"/>
        <v>148.53546961360206</v>
      </c>
      <c r="M70" s="7">
        <f t="shared" si="8"/>
        <v>3.5059954243389853</v>
      </c>
      <c r="N70" s="6" t="str">
        <f t="shared" si="9"/>
        <v>ОДНОРОДНЫЕ</v>
      </c>
      <c r="O70" s="8">
        <f t="shared" si="10"/>
        <v>4072.36</v>
      </c>
      <c r="P70" s="11"/>
      <c r="Q70" s="24"/>
      <c r="R70" s="12"/>
      <c r="S70" s="14"/>
      <c r="T70" s="12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</row>
    <row r="71" spans="1:248" s="15" customFormat="1" ht="55.9" customHeight="1" x14ac:dyDescent="0.2">
      <c r="A71" s="6">
        <v>61</v>
      </c>
      <c r="B71" s="27" t="s">
        <v>113</v>
      </c>
      <c r="C71" s="27" t="s">
        <v>114</v>
      </c>
      <c r="D71" s="26" t="s">
        <v>17</v>
      </c>
      <c r="E71" s="27">
        <v>1</v>
      </c>
      <c r="F71" s="33">
        <v>4704.32</v>
      </c>
      <c r="G71" s="33">
        <v>4939.54</v>
      </c>
      <c r="H71" s="34">
        <v>5038.33</v>
      </c>
      <c r="I71" s="33">
        <f t="shared" si="7"/>
        <v>4894.0633333333335</v>
      </c>
      <c r="J71" s="35">
        <v>4704.32</v>
      </c>
      <c r="K71" s="6">
        <v>3</v>
      </c>
      <c r="L71" s="7">
        <f t="shared" si="5"/>
        <v>171.58602924869314</v>
      </c>
      <c r="M71" s="7">
        <f t="shared" si="8"/>
        <v>3.5060034487094867</v>
      </c>
      <c r="N71" s="6" t="str">
        <f t="shared" si="9"/>
        <v>ОДНОРОДНЫЕ</v>
      </c>
      <c r="O71" s="8">
        <f t="shared" si="10"/>
        <v>4704.32</v>
      </c>
      <c r="P71" s="11"/>
      <c r="Q71" s="9"/>
      <c r="R71" s="12"/>
      <c r="S71" s="1"/>
      <c r="T71" s="12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</row>
    <row r="72" spans="1:248" s="15" customFormat="1" ht="35.1" customHeight="1" x14ac:dyDescent="0.2">
      <c r="A72" s="6">
        <v>62</v>
      </c>
      <c r="B72" s="27" t="s">
        <v>115</v>
      </c>
      <c r="C72" s="27" t="s">
        <v>116</v>
      </c>
      <c r="D72" s="26" t="s">
        <v>17</v>
      </c>
      <c r="E72" s="27">
        <v>1</v>
      </c>
      <c r="F72" s="33">
        <v>5529.99</v>
      </c>
      <c r="G72" s="33">
        <v>5806.49</v>
      </c>
      <c r="H72" s="34">
        <v>5922.62</v>
      </c>
      <c r="I72" s="33">
        <f t="shared" si="7"/>
        <v>5753.0333333333328</v>
      </c>
      <c r="J72" s="35">
        <v>5529.99</v>
      </c>
      <c r="K72" s="6">
        <v>3</v>
      </c>
      <c r="L72" s="7">
        <f t="shared" si="5"/>
        <v>201.6997536769278</v>
      </c>
      <c r="M72" s="7">
        <f t="shared" si="8"/>
        <v>3.5059722756736065</v>
      </c>
      <c r="N72" s="6" t="str">
        <f t="shared" si="9"/>
        <v>ОДНОРОДНЫЕ</v>
      </c>
      <c r="O72" s="8">
        <f t="shared" si="10"/>
        <v>5529.99</v>
      </c>
      <c r="P72" s="11"/>
      <c r="Q72" s="9"/>
      <c r="R72" s="12"/>
      <c r="S72" s="1"/>
      <c r="T72" s="12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</row>
    <row r="73" spans="1:248" s="15" customFormat="1" ht="35.1" customHeight="1" x14ac:dyDescent="0.2">
      <c r="A73" s="6">
        <v>63</v>
      </c>
      <c r="B73" s="27" t="s">
        <v>117</v>
      </c>
      <c r="C73" s="27" t="s">
        <v>118</v>
      </c>
      <c r="D73" s="26" t="s">
        <v>17</v>
      </c>
      <c r="E73" s="27">
        <v>1</v>
      </c>
      <c r="F73" s="33">
        <v>2359.46</v>
      </c>
      <c r="G73" s="33">
        <v>2477.4299999999998</v>
      </c>
      <c r="H73" s="34">
        <v>2526.98</v>
      </c>
      <c r="I73" s="33">
        <f t="shared" si="7"/>
        <v>2454.623333333333</v>
      </c>
      <c r="J73" s="35">
        <v>2359.46</v>
      </c>
      <c r="K73" s="6">
        <v>3</v>
      </c>
      <c r="L73" s="7">
        <f t="shared" si="5"/>
        <v>86.057223016626139</v>
      </c>
      <c r="M73" s="7">
        <f t="shared" si="8"/>
        <v>3.5059237744539007</v>
      </c>
      <c r="N73" s="6" t="str">
        <f t="shared" si="9"/>
        <v>ОДНОРОДНЫЕ</v>
      </c>
      <c r="O73" s="8">
        <f t="shared" si="10"/>
        <v>2359.46</v>
      </c>
      <c r="P73" s="11"/>
      <c r="Q73" s="9"/>
      <c r="R73" s="12"/>
      <c r="S73" s="1"/>
      <c r="T73" s="12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</row>
    <row r="74" spans="1:248" s="15" customFormat="1" ht="43.15" customHeight="1" x14ac:dyDescent="0.2">
      <c r="A74" s="6">
        <v>64</v>
      </c>
      <c r="B74" s="27" t="s">
        <v>119</v>
      </c>
      <c r="C74" s="27" t="s">
        <v>120</v>
      </c>
      <c r="D74" s="26" t="s">
        <v>17</v>
      </c>
      <c r="E74" s="27">
        <v>1</v>
      </c>
      <c r="F74" s="33">
        <v>7656.72</v>
      </c>
      <c r="G74" s="33">
        <v>8039.56</v>
      </c>
      <c r="H74" s="34">
        <v>8200.35</v>
      </c>
      <c r="I74" s="33">
        <f t="shared" si="7"/>
        <v>7965.543333333334</v>
      </c>
      <c r="J74" s="35">
        <v>7656.72</v>
      </c>
      <c r="K74" s="6">
        <v>3</v>
      </c>
      <c r="L74" s="7">
        <f t="shared" si="5"/>
        <v>279.27091583860533</v>
      </c>
      <c r="M74" s="7">
        <f t="shared" si="8"/>
        <v>3.5059870262702977</v>
      </c>
      <c r="N74" s="6" t="str">
        <f t="shared" si="9"/>
        <v>ОДНОРОДНЫЕ</v>
      </c>
      <c r="O74" s="8">
        <f t="shared" si="10"/>
        <v>7656.72</v>
      </c>
      <c r="P74" s="11"/>
      <c r="Q74" s="9"/>
      <c r="R74" s="12"/>
      <c r="S74" s="1"/>
      <c r="T74" s="12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</row>
    <row r="75" spans="1:248" s="15" customFormat="1" ht="42" customHeight="1" x14ac:dyDescent="0.2">
      <c r="A75" s="6">
        <v>65</v>
      </c>
      <c r="B75" s="27" t="s">
        <v>121</v>
      </c>
      <c r="C75" s="27" t="s">
        <v>122</v>
      </c>
      <c r="D75" s="26" t="s">
        <v>17</v>
      </c>
      <c r="E75" s="27">
        <v>1</v>
      </c>
      <c r="F75" s="33">
        <v>4872.68</v>
      </c>
      <c r="G75" s="33">
        <v>5116.3100000000004</v>
      </c>
      <c r="H75" s="34">
        <v>5218.6400000000003</v>
      </c>
      <c r="I75" s="33">
        <f t="shared" si="7"/>
        <v>5069.21</v>
      </c>
      <c r="J75" s="35">
        <v>4872.68</v>
      </c>
      <c r="K75" s="6">
        <v>3</v>
      </c>
      <c r="L75" s="7">
        <f t="shared" si="5"/>
        <v>177.72419053128363</v>
      </c>
      <c r="M75" s="7">
        <f t="shared" si="8"/>
        <v>3.5059543899598484</v>
      </c>
      <c r="N75" s="6" t="str">
        <f t="shared" si="9"/>
        <v>ОДНОРОДНЫЕ</v>
      </c>
      <c r="O75" s="8">
        <f t="shared" si="10"/>
        <v>4872.68</v>
      </c>
      <c r="P75" s="11"/>
      <c r="Q75" s="9"/>
      <c r="R75" s="12"/>
      <c r="S75" s="1"/>
      <c r="T75" s="12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</row>
    <row r="76" spans="1:248" s="15" customFormat="1" ht="35.1" customHeight="1" x14ac:dyDescent="0.2">
      <c r="A76" s="6">
        <v>66</v>
      </c>
      <c r="B76" s="27" t="s">
        <v>123</v>
      </c>
      <c r="C76" s="27" t="s">
        <v>124</v>
      </c>
      <c r="D76" s="26" t="s">
        <v>17</v>
      </c>
      <c r="E76" s="27">
        <v>1</v>
      </c>
      <c r="F76" s="33">
        <v>7004.65</v>
      </c>
      <c r="G76" s="33">
        <v>7354.89</v>
      </c>
      <c r="H76" s="34">
        <v>7501.98</v>
      </c>
      <c r="I76" s="33">
        <f t="shared" si="7"/>
        <v>7287.1733333333332</v>
      </c>
      <c r="J76" s="35">
        <v>7004.65</v>
      </c>
      <c r="K76" s="6">
        <v>3</v>
      </c>
      <c r="L76" s="7">
        <f t="shared" ref="L76" si="11">STDEV(F76:H76)</f>
        <v>255.48667760439753</v>
      </c>
      <c r="M76" s="7">
        <f t="shared" si="8"/>
        <v>3.5059777765370046</v>
      </c>
      <c r="N76" s="6" t="str">
        <f t="shared" si="9"/>
        <v>ОДНОРОДНЫЕ</v>
      </c>
      <c r="O76" s="8">
        <f t="shared" si="10"/>
        <v>7004.65</v>
      </c>
      <c r="P76" s="11"/>
      <c r="Q76" s="9"/>
      <c r="R76" s="12"/>
      <c r="S76" s="1"/>
      <c r="T76" s="12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</row>
    <row r="77" spans="1:248" s="5" customFormat="1" ht="18" customHeight="1" x14ac:dyDescent="0.2">
      <c r="A77" s="45" t="s">
        <v>18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29">
        <f>SUM(O11:O76)</f>
        <v>341765.66000000009</v>
      </c>
      <c r="P77" s="11"/>
      <c r="Q77" s="17"/>
      <c r="R77" s="12"/>
      <c r="S77" s="12"/>
      <c r="T77" s="12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</row>
    <row r="79" spans="1:248" s="18" customFormat="1" ht="53.25" customHeight="1" x14ac:dyDescent="0.2">
      <c r="A79" s="49" t="s">
        <v>135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</row>
    <row r="80" spans="1:248" s="18" customFormat="1" ht="22.5" customHeight="1" x14ac:dyDescent="0.2">
      <c r="A80" s="19"/>
      <c r="B80" s="19"/>
      <c r="C80" s="19"/>
      <c r="E80" s="20"/>
      <c r="F80" s="39"/>
      <c r="G80" s="40"/>
      <c r="H80" s="22"/>
      <c r="I80" s="22"/>
      <c r="J80" s="22"/>
      <c r="K80" s="22"/>
    </row>
    <row r="81" spans="1:11" s="18" customFormat="1" ht="26.25" customHeight="1" x14ac:dyDescent="0.2">
      <c r="A81" s="48" t="s">
        <v>19</v>
      </c>
      <c r="B81" s="48"/>
      <c r="C81" s="46">
        <v>46097</v>
      </c>
      <c r="D81" s="47"/>
      <c r="E81" s="47"/>
      <c r="F81" s="39"/>
      <c r="G81" s="40"/>
      <c r="H81" s="22"/>
      <c r="I81" s="22"/>
      <c r="J81" s="22"/>
      <c r="K81" s="21"/>
    </row>
  </sheetData>
  <mergeCells count="29">
    <mergeCell ref="B2:O3"/>
    <mergeCell ref="A9:A10"/>
    <mergeCell ref="B9:B10"/>
    <mergeCell ref="C9:C10"/>
    <mergeCell ref="D9:E9"/>
    <mergeCell ref="F9:H9"/>
    <mergeCell ref="O9:O10"/>
    <mergeCell ref="I9:I10"/>
    <mergeCell ref="J9:J10"/>
    <mergeCell ref="K9:K10"/>
    <mergeCell ref="L9:L10"/>
    <mergeCell ref="M9:M10"/>
    <mergeCell ref="N9:N10"/>
    <mergeCell ref="B6:C6"/>
    <mergeCell ref="A77:N77"/>
    <mergeCell ref="C81:E81"/>
    <mergeCell ref="A81:B81"/>
    <mergeCell ref="A79:O79"/>
    <mergeCell ref="K4:K5"/>
    <mergeCell ref="L4:L5"/>
    <mergeCell ref="M4:M5"/>
    <mergeCell ref="N4:N5"/>
    <mergeCell ref="O4:O5"/>
    <mergeCell ref="A4:A5"/>
    <mergeCell ref="D4:E4"/>
    <mergeCell ref="F4:H4"/>
    <mergeCell ref="I4:I5"/>
    <mergeCell ref="J4:J5"/>
    <mergeCell ref="B4:C5"/>
  </mergeCells>
  <conditionalFormatting sqref="N11:N76">
    <cfRule type="expression" dxfId="5" priority="4" stopIfTrue="1">
      <formula>NOT(ISERROR(SEARCH("НЕОДНОРОДНЫЕ",N11)))</formula>
    </cfRule>
    <cfRule type="expression" dxfId="4" priority="5" stopIfTrue="1">
      <formula>NOT(ISERROR(SEARCH("ОДНОРОДНЫЕ",N11)))</formula>
    </cfRule>
    <cfRule type="expression" dxfId="3" priority="6" stopIfTrue="1">
      <formula>NOT(ISERROR(SEARCH("НЕОДНОРОДНЫЕ",N11)))</formula>
    </cfRule>
  </conditionalFormatting>
  <conditionalFormatting sqref="N6">
    <cfRule type="expression" dxfId="2" priority="1" stopIfTrue="1">
      <formula>NOT(ISERROR(SEARCH("НЕОДНОРОДНЫЕ",N6)))</formula>
    </cfRule>
    <cfRule type="expression" dxfId="1" priority="2" stopIfTrue="1">
      <formula>NOT(ISERROR(SEARCH("ОДНОРОДНЫЕ",N6)))</formula>
    </cfRule>
    <cfRule type="expression" dxfId="0" priority="3" stopIfTrue="1">
      <formula>NOT(ISERROR(SEARCH("НЕОДНОРОДНЫЕ",N6)))</formula>
    </cfRule>
  </conditionalFormatting>
  <pageMargins left="0.19685039370078741" right="0.19685039370078741" top="0.78740157480314965" bottom="0.39370078740157483" header="0.19685039370078741" footer="0.19685039370078741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2026-03-16T11:27:06Z</dcterms:modified>
</cp:coreProperties>
</file>