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Лист1!$A$1:$N$20</definedName>
  </definedNames>
  <calcPr calcId="125725"/>
</workbook>
</file>

<file path=xl/calcChain.xml><?xml version="1.0" encoding="utf-8"?>
<calcChain xmlns="http://schemas.openxmlformats.org/spreadsheetml/2006/main">
  <c r="L19" i="1"/>
  <c r="J18"/>
  <c r="K18" s="1"/>
  <c r="L18" s="1"/>
  <c r="K17"/>
  <c r="L17" s="1"/>
  <c r="J17"/>
  <c r="J16"/>
  <c r="K16" s="1"/>
  <c r="J15"/>
  <c r="K15" s="1"/>
  <c r="H15"/>
  <c r="I15" s="1"/>
  <c r="H18"/>
  <c r="I18" s="1"/>
  <c r="H17"/>
  <c r="I17" s="1"/>
  <c r="H16"/>
  <c r="I16" s="1"/>
  <c r="L16" l="1"/>
  <c r="L15"/>
</calcChain>
</file>

<file path=xl/sharedStrings.xml><?xml version="1.0" encoding="utf-8"?>
<sst xmlns="http://schemas.openxmlformats.org/spreadsheetml/2006/main" count="36" uniqueCount="33">
  <si>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</si>
  <si>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</si>
  <si>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</si>
  <si>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</si>
  <si>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</si>
  <si>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</si>
  <si>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</si>
  <si>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</si>
  <si>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</si>
  <si>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</si>
  <si>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</si>
  <si>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</si>
  <si>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</si>
  <si>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</si>
  <si>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</si>
  <si>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</si>
  <si>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</si>
  <si>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</si>
  <si>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</si>
  <si>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</si>
  <si>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</si>
  <si>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65.12.21.000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</si>
  <si>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27 373,35 (Двадцать семь тысяч триста семьдесят три) рубля 35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</si>
  <si>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t>Источник № 1: Коммерческое предложение № б/н от 30.07.2026</t>
  </si>
  <si>
    <t>Источник № 2: Коммерческое предложение № б/н от 30.07.2026</t>
  </si>
  <si>
    <t>Источник № 3: Коммерческое предложение № б/н от 29.07.2026</t>
  </si>
  <si>
    <t>Предмет Контракта: Оказание услуг по страхованию гражданской ответственности владельцев автотранспортных средств (ОСАГО) на 1 год</t>
  </si>
  <si>
    <r>
      <t xml:space="preserve">Основные характеристики объекта закупки: </t>
    </r>
    <r>
      <rPr>
        <sz val="11"/>
        <color theme="1"/>
        <rFont val="Times New Roman"/>
        <family val="1"/>
        <charset val="204"/>
      </rPr>
      <t>Оказание услуг по страхованию гражданской ответственности владельцев автотранспортных средств (ОСАГО) на 1 год</t>
    </r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</si>
  <si>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03.08.2026</t>
    </r>
  </si>
  <si>
    <t>Страхование ОСАГО для автомобиля PAJERO SPORT В004КЕ 125RUS</t>
  </si>
  <si>
    <t>Страхование ОСАГО для автомобиля PAJERO SPORT В005КЕ 125RUS</t>
  </si>
  <si>
    <t>Страхование ОСАГО для автомобиля NISSAN ATLAS E080EX 25RUS</t>
  </si>
  <si>
    <t>Страхование ОСАГО для автомобиля Mitsubishi DELICA Х334ХК 25RUS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</si>
</sst>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1"/>
  <sheetViews>
    <sheetView tabSelected="1" topLeftCell="A7" zoomScaleNormal="100" zoomScaleSheetLayoutView="90" workbookViewId="0">
      <selection activeCell="A21" sqref="A21:L21"/>
    </sheetView>
  </sheetViews>
  <sheetFormatPr defaultRowHeight="15"/>
  <cols>
    <col min="1" max="1" width="9" customWidth="1"/>
    <col min="2" max="2" width="35.85546875" customWidth="1"/>
    <col min="3" max="3" width="12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25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3" t="s">
        <v>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3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"/>
      <c r="P4" s="1"/>
      <c r="Q4" s="1"/>
      <c r="R4" s="1"/>
      <c r="S4" s="1"/>
      <c r="T4" s="1"/>
      <c r="U4" s="1"/>
      <c r="V4" s="1"/>
    </row>
    <row r="5" spans="1:22" ht="33" customHeight="1">
      <c r="A5" s="15" t="s">
        <v>27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6" t="s">
        <v>1</v>
      </c>
      <c r="B7" s="26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19" t="s">
        <v>23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19" t="s">
        <v>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19" t="s">
        <v>25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4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21" t="s">
        <v>9</v>
      </c>
      <c r="B13" s="21" t="s">
        <v>11</v>
      </c>
      <c r="C13" s="21" t="s">
        <v>15</v>
      </c>
      <c r="D13" s="21" t="s">
        <v>18</v>
      </c>
      <c r="E13" s="18" t="s">
        <v>3</v>
      </c>
      <c r="F13" s="18"/>
      <c r="G13" s="18"/>
      <c r="H13" s="27" t="s">
        <v>7</v>
      </c>
      <c r="I13" s="27" t="s">
        <v>13</v>
      </c>
      <c r="J13" s="27" t="s">
        <v>12</v>
      </c>
      <c r="K13" s="27" t="s">
        <v>2</v>
      </c>
      <c r="L13" s="27" t="s">
        <v>10</v>
      </c>
      <c r="M13" s="4"/>
      <c r="N13" s="4"/>
      <c r="O13" s="1"/>
      <c r="P13" s="1"/>
      <c r="Q13" s="1"/>
      <c r="R13" s="1"/>
      <c r="S13" s="1"/>
    </row>
    <row r="14" spans="1:22" ht="18" customHeight="1">
      <c r="A14" s="22"/>
      <c r="B14" s="23"/>
      <c r="C14" s="22"/>
      <c r="D14" s="22"/>
      <c r="E14" s="5" t="s">
        <v>4</v>
      </c>
      <c r="F14" s="5" t="s">
        <v>5</v>
      </c>
      <c r="G14" s="5" t="s">
        <v>6</v>
      </c>
      <c r="H14" s="28"/>
      <c r="I14" s="28"/>
      <c r="J14" s="28"/>
      <c r="K14" s="28"/>
      <c r="L14" s="28"/>
      <c r="M14" s="4"/>
      <c r="N14" s="4"/>
      <c r="O14" s="1"/>
      <c r="P14" s="1"/>
      <c r="Q14" s="1"/>
      <c r="R14" s="1"/>
      <c r="S14" s="1"/>
    </row>
    <row r="15" spans="1:22" ht="41.25" customHeight="1">
      <c r="A15" s="8">
        <v>1</v>
      </c>
      <c r="B15" s="11" t="s">
        <v>29</v>
      </c>
      <c r="C15" s="7">
        <v>1</v>
      </c>
      <c r="D15" s="9" t="s">
        <v>21</v>
      </c>
      <c r="E15" s="3">
        <v>7551.27</v>
      </c>
      <c r="F15" s="7">
        <v>9227</v>
      </c>
      <c r="G15" s="3">
        <v>13821.24</v>
      </c>
      <c r="H15" s="7">
        <f>ROUND(AVERAGE(E15:G15),3)</f>
        <v>10199.837</v>
      </c>
      <c r="I15" s="7">
        <f>(STDEVA(E15:G15)/H15)*100</f>
        <v>31.826187389925376</v>
      </c>
      <c r="J15" s="7">
        <f>MIN(E15:G15)</f>
        <v>7551.27</v>
      </c>
      <c r="K15" s="7">
        <f t="shared" ref="K15:K18" si="0">J15*C15</f>
        <v>7551.27</v>
      </c>
      <c r="L15" s="7">
        <f t="shared" ref="L15:L18" si="1">SUM(K15)</f>
        <v>7551.27</v>
      </c>
      <c r="M15" s="4"/>
      <c r="N15" s="4"/>
      <c r="O15" s="1"/>
      <c r="P15" s="1"/>
      <c r="Q15" s="1"/>
      <c r="R15" s="1"/>
    </row>
    <row r="16" spans="1:22" ht="35.25" customHeight="1">
      <c r="A16" s="8">
        <v>2</v>
      </c>
      <c r="B16" s="11" t="s">
        <v>30</v>
      </c>
      <c r="C16" s="8">
        <v>1</v>
      </c>
      <c r="D16" s="9" t="s">
        <v>21</v>
      </c>
      <c r="E16" s="7">
        <v>7551.27</v>
      </c>
      <c r="F16" s="7">
        <v>9227</v>
      </c>
      <c r="G16" s="7">
        <v>13821.24</v>
      </c>
      <c r="H16" s="7">
        <f>ROUND(AVERAGE(E16:G16),3)</f>
        <v>10199.837</v>
      </c>
      <c r="I16" s="7">
        <f>(STDEVA(E16:G16)/H16)*100</f>
        <v>31.826187389925376</v>
      </c>
      <c r="J16" s="7">
        <f>MIN(E16:G16)</f>
        <v>7551.27</v>
      </c>
      <c r="K16" s="7">
        <f t="shared" si="0"/>
        <v>7551.27</v>
      </c>
      <c r="L16" s="7">
        <f t="shared" si="1"/>
        <v>7551.27</v>
      </c>
      <c r="M16" s="4"/>
      <c r="N16" s="4"/>
      <c r="O16" s="1"/>
      <c r="P16" s="1"/>
      <c r="Q16" s="1"/>
      <c r="R16" s="1"/>
    </row>
    <row r="17" spans="1:22" ht="33" customHeight="1">
      <c r="A17" s="8">
        <v>3</v>
      </c>
      <c r="B17" s="11" t="s">
        <v>31</v>
      </c>
      <c r="C17" s="8">
        <v>1</v>
      </c>
      <c r="D17" s="9" t="s">
        <v>21</v>
      </c>
      <c r="E17" s="7">
        <v>5663.45</v>
      </c>
      <c r="F17" s="7">
        <v>6920.99</v>
      </c>
      <c r="G17" s="7">
        <v>10365.93</v>
      </c>
      <c r="H17" s="7">
        <f>ROUND(AVERAGE(E17:G17),3)</f>
        <v>7650.1229999999996</v>
      </c>
      <c r="I17" s="7">
        <f>(STDEVA(E17:G17)/H17)*100</f>
        <v>31.823731463054976</v>
      </c>
      <c r="J17" s="7">
        <f>MIN(E17:G17)</f>
        <v>5663.45</v>
      </c>
      <c r="K17" s="7">
        <f>J17*C17</f>
        <v>5663.45</v>
      </c>
      <c r="L17" s="7">
        <f t="shared" si="1"/>
        <v>5663.45</v>
      </c>
      <c r="M17" s="4"/>
      <c r="N17" s="4"/>
      <c r="O17" s="1"/>
      <c r="P17" s="1"/>
      <c r="Q17" s="1"/>
      <c r="R17" s="1"/>
    </row>
    <row r="18" spans="1:22" ht="32.25" customHeight="1">
      <c r="A18" s="8">
        <v>4</v>
      </c>
      <c r="B18" s="11" t="s">
        <v>32</v>
      </c>
      <c r="C18" s="8">
        <v>1</v>
      </c>
      <c r="D18" s="9" t="s">
        <v>21</v>
      </c>
      <c r="E18" s="7">
        <v>6607.36</v>
      </c>
      <c r="F18" s="7">
        <v>8073</v>
      </c>
      <c r="G18" s="10">
        <v>12093.59</v>
      </c>
      <c r="H18" s="7">
        <f>ROUND(AVERAGE(E18:G18),3)</f>
        <v>8924.65</v>
      </c>
      <c r="I18" s="7">
        <f>(STDEVA(E18:G18)/H18)*100</f>
        <v>31.82801346450918</v>
      </c>
      <c r="J18" s="7">
        <f>MIN(E18:G18)</f>
        <v>6607.36</v>
      </c>
      <c r="K18" s="7">
        <f t="shared" si="0"/>
        <v>6607.36</v>
      </c>
      <c r="L18" s="7">
        <f t="shared" si="1"/>
        <v>6607.36</v>
      </c>
      <c r="M18" s="4"/>
      <c r="N18" s="4"/>
      <c r="O18" s="1"/>
      <c r="P18" s="1"/>
      <c r="Q18" s="1"/>
      <c r="R18" s="1"/>
    </row>
    <row r="19" spans="1:22" ht="32.25" customHeight="1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32">
        <f>SUM(L15:L18)</f>
        <v>27373.350000000002</v>
      </c>
      <c r="M19" s="4"/>
      <c r="N19" s="4"/>
      <c r="O19" s="1"/>
      <c r="P19" s="1"/>
      <c r="Q19" s="1"/>
      <c r="R19" s="1"/>
    </row>
    <row r="20" spans="1:22" ht="26.25" customHeight="1">
      <c r="A20" s="14" t="s">
        <v>22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22" ht="45.75" customHeight="1">
      <c r="A21" s="12" t="s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"/>
    </row>
    <row r="22" spans="1:22" ht="21.7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22" ht="42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22" ht="54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1"/>
      <c r="Q24" s="1"/>
      <c r="R24" s="1"/>
      <c r="S24" s="1"/>
      <c r="T24" s="1"/>
      <c r="U24" s="1"/>
      <c r="V24" s="1"/>
    </row>
    <row r="25" spans="1:22" ht="40.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1"/>
      <c r="Q25" s="1"/>
      <c r="R25" s="1"/>
      <c r="S25" s="1"/>
      <c r="T25" s="1"/>
      <c r="U25" s="1"/>
      <c r="V25" s="1"/>
    </row>
    <row r="26" spans="1:22" ht="48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N64" s="1"/>
      <c r="O64" s="1"/>
      <c r="P64" s="1"/>
      <c r="Q64" s="1"/>
      <c r="R64" s="1"/>
      <c r="S64" s="1"/>
      <c r="T64" s="1"/>
      <c r="U64" s="1"/>
      <c r="V64" s="1"/>
    </row>
    <row r="65" spans="14:22">
      <c r="N65" s="1"/>
      <c r="O65" s="1"/>
      <c r="P65" s="1"/>
      <c r="Q65" s="1"/>
      <c r="R65" s="1"/>
      <c r="S65" s="1"/>
      <c r="T65" s="1"/>
      <c r="U65" s="1"/>
      <c r="V65" s="1"/>
    </row>
    <row r="66" spans="14:22">
      <c r="N66" s="1"/>
      <c r="O66" s="1"/>
      <c r="P66" s="1"/>
      <c r="Q66" s="1"/>
      <c r="R66" s="1"/>
      <c r="S66" s="1"/>
      <c r="T66" s="1"/>
      <c r="U66" s="1"/>
      <c r="V66" s="1"/>
    </row>
    <row r="67" spans="14:22">
      <c r="N67" s="1"/>
      <c r="O67" s="1"/>
      <c r="P67" s="1"/>
      <c r="Q67" s="1"/>
      <c r="R67" s="1"/>
      <c r="S67" s="1"/>
      <c r="T67" s="1"/>
      <c r="U67" s="1"/>
      <c r="V67" s="1"/>
    </row>
    <row r="68" spans="14:22">
      <c r="O68" s="1"/>
      <c r="P68" s="1"/>
      <c r="Q68" s="1"/>
      <c r="R68" s="1"/>
      <c r="S68" s="1"/>
      <c r="T68" s="1"/>
      <c r="U68" s="1"/>
      <c r="V68" s="1"/>
    </row>
    <row r="69" spans="14:22">
      <c r="O69" s="1"/>
      <c r="P69" s="1"/>
      <c r="Q69" s="1"/>
      <c r="R69" s="1"/>
      <c r="S69" s="1"/>
      <c r="T69" s="1"/>
      <c r="U69" s="1"/>
      <c r="V69" s="1"/>
    </row>
    <row r="70" spans="14:22">
      <c r="O70" s="1"/>
      <c r="P70" s="1"/>
      <c r="Q70" s="1"/>
      <c r="R70" s="1"/>
      <c r="S70" s="1"/>
      <c r="T70" s="1"/>
      <c r="U70" s="1"/>
      <c r="V70" s="1"/>
    </row>
    <row r="71" spans="14:22">
      <c r="O71" s="1"/>
      <c r="P71" s="1"/>
      <c r="Q71" s="1"/>
      <c r="R71" s="1"/>
      <c r="S71" s="1"/>
      <c r="T71" s="1"/>
      <c r="U71" s="1"/>
      <c r="V71" s="1"/>
    </row>
    <row r="72" spans="14:22">
      <c r="O72" s="1"/>
      <c r="P72" s="1"/>
      <c r="Q72" s="1"/>
      <c r="R72" s="1"/>
      <c r="S72" s="1"/>
      <c r="T72" s="1"/>
      <c r="U72" s="1"/>
      <c r="V72" s="1"/>
    </row>
    <row r="73" spans="14:22">
      <c r="O73" s="1"/>
      <c r="P73" s="1"/>
      <c r="Q73" s="1"/>
      <c r="R73" s="1"/>
      <c r="S73" s="1"/>
      <c r="T73" s="1"/>
      <c r="U73" s="1"/>
      <c r="V73" s="1"/>
    </row>
    <row r="74" spans="14:22">
      <c r="O74" s="1"/>
      <c r="P74" s="1"/>
      <c r="Q74" s="1"/>
      <c r="R74" s="1"/>
      <c r="S74" s="1"/>
      <c r="T74" s="1"/>
      <c r="U74" s="1"/>
      <c r="V74" s="1"/>
    </row>
    <row r="75" spans="14:22">
      <c r="O75" s="1"/>
      <c r="P75" s="1"/>
      <c r="Q75" s="1"/>
      <c r="R75" s="1"/>
      <c r="S75" s="1"/>
      <c r="T75" s="1"/>
      <c r="U75" s="1"/>
      <c r="V75" s="1"/>
    </row>
    <row r="76" spans="14:22">
      <c r="O76" s="1"/>
      <c r="P76" s="1"/>
      <c r="Q76" s="1"/>
      <c r="R76" s="1"/>
      <c r="S76" s="1"/>
      <c r="T76" s="1"/>
      <c r="U76" s="1"/>
      <c r="V76" s="1"/>
    </row>
    <row r="77" spans="14:22">
      <c r="O77" s="1"/>
      <c r="P77" s="1"/>
      <c r="Q77" s="1"/>
      <c r="R77" s="1"/>
      <c r="S77" s="1"/>
      <c r="T77" s="1"/>
      <c r="U77" s="1"/>
      <c r="V77" s="1"/>
    </row>
    <row r="78" spans="14:22">
      <c r="O78" s="1"/>
      <c r="P78" s="1"/>
      <c r="Q78" s="1"/>
      <c r="R78" s="1"/>
      <c r="S78" s="1"/>
      <c r="T78" s="1"/>
      <c r="U78" s="1"/>
      <c r="V78" s="1"/>
    </row>
    <row r="79" spans="14:22">
      <c r="O79" s="1"/>
      <c r="P79" s="1"/>
      <c r="Q79" s="1"/>
      <c r="R79" s="1"/>
      <c r="S79" s="1"/>
      <c r="T79" s="1"/>
      <c r="U79" s="1"/>
      <c r="V79" s="1"/>
    </row>
    <row r="80" spans="14:22">
      <c r="O80" s="1"/>
      <c r="P80" s="1"/>
      <c r="Q80" s="1"/>
      <c r="R80" s="1"/>
      <c r="S80" s="1"/>
      <c r="T80" s="1"/>
      <c r="U80" s="1"/>
      <c r="V80" s="1"/>
    </row>
    <row r="81" spans="15:22">
      <c r="O81" s="1"/>
      <c r="P81" s="1"/>
      <c r="Q81" s="1"/>
      <c r="R81" s="1"/>
      <c r="S81" s="1"/>
      <c r="T81" s="1"/>
      <c r="U81" s="1"/>
      <c r="V81" s="1"/>
    </row>
  </sheetData>
  <mergeCells count="25">
    <mergeCell ref="A19:K19"/>
    <mergeCell ref="A1:N1"/>
    <mergeCell ref="A2:N2"/>
    <mergeCell ref="B7:N7"/>
    <mergeCell ref="H13:H14"/>
    <mergeCell ref="I13:I14"/>
    <mergeCell ref="J13:J14"/>
    <mergeCell ref="K13:K14"/>
    <mergeCell ref="L13:L14"/>
    <mergeCell ref="A21:L21"/>
    <mergeCell ref="A3:N3"/>
    <mergeCell ref="A4:N4"/>
    <mergeCell ref="A5:N5"/>
    <mergeCell ref="A12:N12"/>
    <mergeCell ref="E13:G13"/>
    <mergeCell ref="A6:N6"/>
    <mergeCell ref="A8:N8"/>
    <mergeCell ref="A20:N20"/>
    <mergeCell ref="A9:N9"/>
    <mergeCell ref="A10:N10"/>
    <mergeCell ref="A11:N11"/>
    <mergeCell ref="D13:D14"/>
    <mergeCell ref="A13:A14"/>
    <mergeCell ref="B13:B14"/>
    <mergeCell ref="C13:C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2026-05-18T05:14:22Z</cp:lastPrinted>
  <dcterms:created xsi:type="dcterms:W3CDTF">2022-01-26T07:08:56Z</dcterms:created>
  <dcterms:modified xsi:type="dcterms:W3CDTF">2026-08-03T05:05:24Z</dcterms:modified>
</cp:coreProperties>
</file>