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КИ\2026\01. п.4 Березка\26. Автошины повторно\"/>
    </mc:Choice>
  </mc:AlternateContent>
  <xr:revisionPtr revIDLastSave="0" documentId="13_ncr:1_{42477744-3DAB-458E-B83B-FBA2B5B193BA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Расчет цены" sheetId="2" r:id="rId1"/>
    <sheet name="612 355,00" sheetId="4" r:id="rId2"/>
    <sheet name="Камаз" sheetId="6" r:id="rId3"/>
    <sheet name="Лист1" sheetId="5" r:id="rId4"/>
  </sheets>
  <definedNames>
    <definedName name="_xlnm.Print_Titles" localSheetId="1">'612 355,00'!$3:$4</definedName>
    <definedName name="_xlnm.Print_Titles" localSheetId="2">Камаз!$3:$4</definedName>
    <definedName name="_xlnm.Print_Area" localSheetId="1">'612 355,00'!$A$1:$Q$112</definedName>
    <definedName name="_xlnm.Print_Area" localSheetId="2">Камаз!$A$1:$Q$112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00" i="6" l="1"/>
  <c r="O100" i="6" s="1"/>
  <c r="P100" i="6" s="1"/>
  <c r="K100" i="6"/>
  <c r="L100" i="6" s="1"/>
  <c r="M100" i="6" s="1"/>
  <c r="N99" i="6"/>
  <c r="O99" i="6" s="1"/>
  <c r="P99" i="6" s="1"/>
  <c r="K99" i="6"/>
  <c r="L99" i="6" s="1"/>
  <c r="M99" i="6" s="1"/>
  <c r="N98" i="6"/>
  <c r="O98" i="6" s="1"/>
  <c r="P98" i="6" s="1"/>
  <c r="K98" i="6"/>
  <c r="L98" i="6" s="1"/>
  <c r="M98" i="6" s="1"/>
  <c r="N97" i="6"/>
  <c r="O97" i="6" s="1"/>
  <c r="P97" i="6" s="1"/>
  <c r="K97" i="6"/>
  <c r="L97" i="6" s="1"/>
  <c r="M97" i="6" s="1"/>
  <c r="N96" i="6"/>
  <c r="O96" i="6" s="1"/>
  <c r="P96" i="6" s="1"/>
  <c r="K96" i="6"/>
  <c r="L96" i="6" s="1"/>
  <c r="M96" i="6" s="1"/>
  <c r="N95" i="6"/>
  <c r="O95" i="6" s="1"/>
  <c r="P95" i="6" s="1"/>
  <c r="K95" i="6"/>
  <c r="L95" i="6" s="1"/>
  <c r="M95" i="6" s="1"/>
  <c r="N94" i="6"/>
  <c r="O94" i="6" s="1"/>
  <c r="P94" i="6" s="1"/>
  <c r="K94" i="6"/>
  <c r="L94" i="6" s="1"/>
  <c r="M94" i="6" s="1"/>
  <c r="N93" i="6"/>
  <c r="O93" i="6" s="1"/>
  <c r="P93" i="6" s="1"/>
  <c r="K93" i="6"/>
  <c r="L93" i="6" s="1"/>
  <c r="M93" i="6" s="1"/>
  <c r="N92" i="6"/>
  <c r="O92" i="6" s="1"/>
  <c r="P92" i="6" s="1"/>
  <c r="K92" i="6"/>
  <c r="L92" i="6" s="1"/>
  <c r="M92" i="6" s="1"/>
  <c r="N91" i="6"/>
  <c r="O91" i="6" s="1"/>
  <c r="P91" i="6" s="1"/>
  <c r="K91" i="6"/>
  <c r="L91" i="6" s="1"/>
  <c r="M91" i="6" s="1"/>
  <c r="N90" i="6"/>
  <c r="O90" i="6" s="1"/>
  <c r="P90" i="6" s="1"/>
  <c r="K90" i="6"/>
  <c r="L90" i="6" s="1"/>
  <c r="M90" i="6" s="1"/>
  <c r="O89" i="6"/>
  <c r="P89" i="6" s="1"/>
  <c r="N89" i="6"/>
  <c r="K89" i="6"/>
  <c r="L89" i="6" s="1"/>
  <c r="M89" i="6" s="1"/>
  <c r="N88" i="6"/>
  <c r="O88" i="6" s="1"/>
  <c r="P88" i="6" s="1"/>
  <c r="K88" i="6"/>
  <c r="L88" i="6" s="1"/>
  <c r="M88" i="6" s="1"/>
  <c r="N87" i="6"/>
  <c r="O87" i="6" s="1"/>
  <c r="P87" i="6" s="1"/>
  <c r="K87" i="6"/>
  <c r="L87" i="6" s="1"/>
  <c r="M87" i="6" s="1"/>
  <c r="N86" i="6"/>
  <c r="O86" i="6" s="1"/>
  <c r="P86" i="6" s="1"/>
  <c r="K86" i="6"/>
  <c r="L86" i="6" s="1"/>
  <c r="M86" i="6" s="1"/>
  <c r="N85" i="6"/>
  <c r="O85" i="6" s="1"/>
  <c r="P85" i="6" s="1"/>
  <c r="K85" i="6"/>
  <c r="L85" i="6" s="1"/>
  <c r="M85" i="6" s="1"/>
  <c r="N84" i="6"/>
  <c r="O84" i="6" s="1"/>
  <c r="P84" i="6" s="1"/>
  <c r="K84" i="6"/>
  <c r="L84" i="6" s="1"/>
  <c r="M84" i="6" s="1"/>
  <c r="O83" i="6"/>
  <c r="P83" i="6" s="1"/>
  <c r="N83" i="6"/>
  <c r="K83" i="6"/>
  <c r="L83" i="6" s="1"/>
  <c r="M83" i="6" s="1"/>
  <c r="N82" i="6"/>
  <c r="O82" i="6" s="1"/>
  <c r="P82" i="6" s="1"/>
  <c r="K82" i="6"/>
  <c r="L82" i="6" s="1"/>
  <c r="M82" i="6" s="1"/>
  <c r="N81" i="6"/>
  <c r="O81" i="6" s="1"/>
  <c r="P81" i="6" s="1"/>
  <c r="K81" i="6"/>
  <c r="L81" i="6" s="1"/>
  <c r="M81" i="6" s="1"/>
  <c r="N80" i="6"/>
  <c r="O80" i="6" s="1"/>
  <c r="P80" i="6" s="1"/>
  <c r="K80" i="6"/>
  <c r="L80" i="6" s="1"/>
  <c r="M80" i="6" s="1"/>
  <c r="N79" i="6"/>
  <c r="O79" i="6" s="1"/>
  <c r="P79" i="6" s="1"/>
  <c r="K79" i="6"/>
  <c r="L79" i="6" s="1"/>
  <c r="M79" i="6" s="1"/>
  <c r="N78" i="6"/>
  <c r="O78" i="6" s="1"/>
  <c r="P78" i="6" s="1"/>
  <c r="K78" i="6"/>
  <c r="L78" i="6" s="1"/>
  <c r="M78" i="6" s="1"/>
  <c r="N77" i="6"/>
  <c r="O77" i="6" s="1"/>
  <c r="P77" i="6" s="1"/>
  <c r="K77" i="6"/>
  <c r="L77" i="6" s="1"/>
  <c r="M77" i="6" s="1"/>
  <c r="N76" i="6"/>
  <c r="O76" i="6" s="1"/>
  <c r="P76" i="6" s="1"/>
  <c r="K76" i="6"/>
  <c r="L76" i="6" s="1"/>
  <c r="M76" i="6" s="1"/>
  <c r="O75" i="6"/>
  <c r="P75" i="6" s="1"/>
  <c r="N75" i="6"/>
  <c r="K75" i="6"/>
  <c r="L75" i="6" s="1"/>
  <c r="M75" i="6" s="1"/>
  <c r="N74" i="6"/>
  <c r="O74" i="6" s="1"/>
  <c r="P74" i="6" s="1"/>
  <c r="K74" i="6"/>
  <c r="L74" i="6" s="1"/>
  <c r="M74" i="6" s="1"/>
  <c r="N73" i="6"/>
  <c r="O73" i="6" s="1"/>
  <c r="P73" i="6" s="1"/>
  <c r="K73" i="6"/>
  <c r="L73" i="6" s="1"/>
  <c r="M73" i="6" s="1"/>
  <c r="N72" i="6"/>
  <c r="O72" i="6" s="1"/>
  <c r="P72" i="6" s="1"/>
  <c r="K72" i="6"/>
  <c r="L72" i="6" s="1"/>
  <c r="M72" i="6" s="1"/>
  <c r="N71" i="6"/>
  <c r="O71" i="6" s="1"/>
  <c r="P71" i="6" s="1"/>
  <c r="K71" i="6"/>
  <c r="L71" i="6" s="1"/>
  <c r="M71" i="6" s="1"/>
  <c r="N70" i="6"/>
  <c r="O70" i="6" s="1"/>
  <c r="P70" i="6" s="1"/>
  <c r="K70" i="6"/>
  <c r="L70" i="6" s="1"/>
  <c r="M70" i="6" s="1"/>
  <c r="N69" i="6"/>
  <c r="O69" i="6" s="1"/>
  <c r="P69" i="6" s="1"/>
  <c r="K69" i="6"/>
  <c r="L69" i="6" s="1"/>
  <c r="M69" i="6" s="1"/>
  <c r="N68" i="6"/>
  <c r="O68" i="6" s="1"/>
  <c r="P68" i="6" s="1"/>
  <c r="K68" i="6"/>
  <c r="L68" i="6" s="1"/>
  <c r="M68" i="6" s="1"/>
  <c r="N67" i="6"/>
  <c r="O67" i="6" s="1"/>
  <c r="P67" i="6" s="1"/>
  <c r="K67" i="6"/>
  <c r="L67" i="6" s="1"/>
  <c r="M67" i="6" s="1"/>
  <c r="N66" i="6"/>
  <c r="O66" i="6" s="1"/>
  <c r="P66" i="6" s="1"/>
  <c r="K66" i="6"/>
  <c r="L66" i="6" s="1"/>
  <c r="M66" i="6" s="1"/>
  <c r="N65" i="6"/>
  <c r="O65" i="6" s="1"/>
  <c r="P65" i="6" s="1"/>
  <c r="K65" i="6"/>
  <c r="L65" i="6" s="1"/>
  <c r="M65" i="6" s="1"/>
  <c r="N64" i="6"/>
  <c r="O64" i="6" s="1"/>
  <c r="P64" i="6" s="1"/>
  <c r="K64" i="6"/>
  <c r="L64" i="6" s="1"/>
  <c r="M64" i="6" s="1"/>
  <c r="N63" i="6"/>
  <c r="O63" i="6" s="1"/>
  <c r="P63" i="6" s="1"/>
  <c r="K63" i="6"/>
  <c r="L63" i="6" s="1"/>
  <c r="M63" i="6" s="1"/>
  <c r="N62" i="6"/>
  <c r="O62" i="6" s="1"/>
  <c r="P62" i="6" s="1"/>
  <c r="K62" i="6"/>
  <c r="L62" i="6" s="1"/>
  <c r="M62" i="6" s="1"/>
  <c r="N61" i="6"/>
  <c r="O61" i="6" s="1"/>
  <c r="P61" i="6" s="1"/>
  <c r="K61" i="6"/>
  <c r="L61" i="6" s="1"/>
  <c r="M61" i="6" s="1"/>
  <c r="N60" i="6"/>
  <c r="O60" i="6" s="1"/>
  <c r="P60" i="6" s="1"/>
  <c r="K60" i="6"/>
  <c r="L60" i="6" s="1"/>
  <c r="M60" i="6" s="1"/>
  <c r="N59" i="6"/>
  <c r="O59" i="6" s="1"/>
  <c r="P59" i="6" s="1"/>
  <c r="K59" i="6"/>
  <c r="L59" i="6" s="1"/>
  <c r="M59" i="6" s="1"/>
  <c r="N58" i="6"/>
  <c r="O58" i="6" s="1"/>
  <c r="P58" i="6" s="1"/>
  <c r="K58" i="6"/>
  <c r="L58" i="6" s="1"/>
  <c r="M58" i="6" s="1"/>
  <c r="N57" i="6"/>
  <c r="O57" i="6" s="1"/>
  <c r="P57" i="6" s="1"/>
  <c r="K57" i="6"/>
  <c r="L57" i="6" s="1"/>
  <c r="M57" i="6" s="1"/>
  <c r="N56" i="6"/>
  <c r="O56" i="6" s="1"/>
  <c r="P56" i="6" s="1"/>
  <c r="K56" i="6"/>
  <c r="L56" i="6" s="1"/>
  <c r="M56" i="6" s="1"/>
  <c r="N55" i="6"/>
  <c r="O55" i="6" s="1"/>
  <c r="P55" i="6" s="1"/>
  <c r="K55" i="6"/>
  <c r="L55" i="6" s="1"/>
  <c r="M55" i="6" s="1"/>
  <c r="N54" i="6"/>
  <c r="O54" i="6" s="1"/>
  <c r="P54" i="6" s="1"/>
  <c r="K54" i="6"/>
  <c r="L54" i="6" s="1"/>
  <c r="M54" i="6" s="1"/>
  <c r="N53" i="6"/>
  <c r="O53" i="6" s="1"/>
  <c r="P53" i="6" s="1"/>
  <c r="K53" i="6"/>
  <c r="L53" i="6" s="1"/>
  <c r="M53" i="6" s="1"/>
  <c r="N52" i="6"/>
  <c r="O52" i="6" s="1"/>
  <c r="P52" i="6" s="1"/>
  <c r="K52" i="6"/>
  <c r="L52" i="6" s="1"/>
  <c r="M52" i="6" s="1"/>
  <c r="N51" i="6"/>
  <c r="O51" i="6" s="1"/>
  <c r="P51" i="6" s="1"/>
  <c r="K51" i="6"/>
  <c r="L51" i="6" s="1"/>
  <c r="M51" i="6" s="1"/>
  <c r="N50" i="6"/>
  <c r="O50" i="6" s="1"/>
  <c r="P50" i="6" s="1"/>
  <c r="K50" i="6"/>
  <c r="L50" i="6" s="1"/>
  <c r="M50" i="6" s="1"/>
  <c r="N49" i="6"/>
  <c r="O49" i="6" s="1"/>
  <c r="P49" i="6" s="1"/>
  <c r="L49" i="6"/>
  <c r="M49" i="6" s="1"/>
  <c r="K49" i="6"/>
  <c r="N48" i="6"/>
  <c r="O48" i="6" s="1"/>
  <c r="P48" i="6" s="1"/>
  <c r="K48" i="6"/>
  <c r="L48" i="6" s="1"/>
  <c r="M48" i="6" s="1"/>
  <c r="N47" i="6"/>
  <c r="O47" i="6" s="1"/>
  <c r="P47" i="6" s="1"/>
  <c r="K47" i="6"/>
  <c r="L47" i="6" s="1"/>
  <c r="M47" i="6" s="1"/>
  <c r="N46" i="6"/>
  <c r="O46" i="6" s="1"/>
  <c r="P46" i="6" s="1"/>
  <c r="K46" i="6"/>
  <c r="L46" i="6" s="1"/>
  <c r="M46" i="6" s="1"/>
  <c r="N45" i="6"/>
  <c r="O45" i="6" s="1"/>
  <c r="P45" i="6" s="1"/>
  <c r="K45" i="6"/>
  <c r="L45" i="6" s="1"/>
  <c r="M45" i="6" s="1"/>
  <c r="N44" i="6"/>
  <c r="O44" i="6" s="1"/>
  <c r="P44" i="6" s="1"/>
  <c r="K44" i="6"/>
  <c r="L44" i="6" s="1"/>
  <c r="M44" i="6" s="1"/>
  <c r="N43" i="6"/>
  <c r="O43" i="6" s="1"/>
  <c r="P43" i="6" s="1"/>
  <c r="L43" i="6"/>
  <c r="M43" i="6" s="1"/>
  <c r="K43" i="6"/>
  <c r="N42" i="6"/>
  <c r="O42" i="6" s="1"/>
  <c r="P42" i="6" s="1"/>
  <c r="K42" i="6"/>
  <c r="L42" i="6" s="1"/>
  <c r="M42" i="6" s="1"/>
  <c r="N41" i="6"/>
  <c r="O41" i="6" s="1"/>
  <c r="P41" i="6" s="1"/>
  <c r="K41" i="6"/>
  <c r="L41" i="6" s="1"/>
  <c r="M41" i="6" s="1"/>
  <c r="N40" i="6"/>
  <c r="O40" i="6" s="1"/>
  <c r="P40" i="6" s="1"/>
  <c r="K40" i="6"/>
  <c r="L40" i="6" s="1"/>
  <c r="M40" i="6" s="1"/>
  <c r="N39" i="6"/>
  <c r="O39" i="6" s="1"/>
  <c r="P39" i="6" s="1"/>
  <c r="K39" i="6"/>
  <c r="L39" i="6" s="1"/>
  <c r="M39" i="6" s="1"/>
  <c r="N38" i="6"/>
  <c r="O38" i="6" s="1"/>
  <c r="P38" i="6" s="1"/>
  <c r="K38" i="6"/>
  <c r="L38" i="6" s="1"/>
  <c r="M38" i="6" s="1"/>
  <c r="N37" i="6"/>
  <c r="O37" i="6" s="1"/>
  <c r="P37" i="6" s="1"/>
  <c r="L37" i="6"/>
  <c r="M37" i="6" s="1"/>
  <c r="K37" i="6"/>
  <c r="N36" i="6"/>
  <c r="O36" i="6" s="1"/>
  <c r="P36" i="6" s="1"/>
  <c r="K36" i="6"/>
  <c r="L36" i="6" s="1"/>
  <c r="M36" i="6" s="1"/>
  <c r="N35" i="6"/>
  <c r="O35" i="6" s="1"/>
  <c r="P35" i="6" s="1"/>
  <c r="K35" i="6"/>
  <c r="L35" i="6" s="1"/>
  <c r="M35" i="6" s="1"/>
  <c r="N34" i="6"/>
  <c r="O34" i="6" s="1"/>
  <c r="P34" i="6" s="1"/>
  <c r="K34" i="6"/>
  <c r="L34" i="6" s="1"/>
  <c r="M34" i="6" s="1"/>
  <c r="N33" i="6"/>
  <c r="O33" i="6" s="1"/>
  <c r="P33" i="6" s="1"/>
  <c r="K33" i="6"/>
  <c r="L33" i="6" s="1"/>
  <c r="M33" i="6" s="1"/>
  <c r="N32" i="6"/>
  <c r="O32" i="6" s="1"/>
  <c r="P32" i="6" s="1"/>
  <c r="K32" i="6"/>
  <c r="L32" i="6" s="1"/>
  <c r="M32" i="6" s="1"/>
  <c r="N31" i="6"/>
  <c r="O31" i="6" s="1"/>
  <c r="P31" i="6" s="1"/>
  <c r="K31" i="6"/>
  <c r="L31" i="6" s="1"/>
  <c r="M31" i="6" s="1"/>
  <c r="N30" i="6"/>
  <c r="O30" i="6" s="1"/>
  <c r="P30" i="6" s="1"/>
  <c r="K30" i="6"/>
  <c r="L30" i="6" s="1"/>
  <c r="M30" i="6" s="1"/>
  <c r="N29" i="6"/>
  <c r="O29" i="6" s="1"/>
  <c r="P29" i="6" s="1"/>
  <c r="K29" i="6"/>
  <c r="L29" i="6" s="1"/>
  <c r="M29" i="6" s="1"/>
  <c r="N28" i="6"/>
  <c r="O28" i="6" s="1"/>
  <c r="P28" i="6" s="1"/>
  <c r="K28" i="6"/>
  <c r="L28" i="6" s="1"/>
  <c r="M28" i="6" s="1"/>
  <c r="N27" i="6"/>
  <c r="O27" i="6" s="1"/>
  <c r="P27" i="6" s="1"/>
  <c r="K27" i="6"/>
  <c r="L27" i="6" s="1"/>
  <c r="M27" i="6" s="1"/>
  <c r="N26" i="6"/>
  <c r="O26" i="6" s="1"/>
  <c r="P26" i="6" s="1"/>
  <c r="K26" i="6"/>
  <c r="L26" i="6" s="1"/>
  <c r="M26" i="6" s="1"/>
  <c r="N25" i="6"/>
  <c r="O25" i="6" s="1"/>
  <c r="P25" i="6" s="1"/>
  <c r="K25" i="6"/>
  <c r="L25" i="6" s="1"/>
  <c r="M25" i="6" s="1"/>
  <c r="N24" i="6"/>
  <c r="O24" i="6" s="1"/>
  <c r="P24" i="6" s="1"/>
  <c r="K24" i="6"/>
  <c r="L24" i="6" s="1"/>
  <c r="M24" i="6" s="1"/>
  <c r="N23" i="6"/>
  <c r="O23" i="6" s="1"/>
  <c r="P23" i="6" s="1"/>
  <c r="K23" i="6"/>
  <c r="L23" i="6" s="1"/>
  <c r="M23" i="6" s="1"/>
  <c r="N22" i="6"/>
  <c r="O22" i="6" s="1"/>
  <c r="P22" i="6" s="1"/>
  <c r="K22" i="6"/>
  <c r="L22" i="6" s="1"/>
  <c r="M22" i="6" s="1"/>
  <c r="N21" i="6"/>
  <c r="O21" i="6" s="1"/>
  <c r="P21" i="6" s="1"/>
  <c r="K21" i="6"/>
  <c r="L21" i="6" s="1"/>
  <c r="M21" i="6" s="1"/>
  <c r="N20" i="6"/>
  <c r="O20" i="6" s="1"/>
  <c r="P20" i="6" s="1"/>
  <c r="K20" i="6"/>
  <c r="L20" i="6" s="1"/>
  <c r="M20" i="6" s="1"/>
  <c r="N19" i="6"/>
  <c r="O19" i="6" s="1"/>
  <c r="P19" i="6" s="1"/>
  <c r="K19" i="6"/>
  <c r="L19" i="6" s="1"/>
  <c r="M19" i="6" s="1"/>
  <c r="N18" i="6"/>
  <c r="O18" i="6" s="1"/>
  <c r="P18" i="6" s="1"/>
  <c r="K18" i="6"/>
  <c r="L18" i="6" s="1"/>
  <c r="M18" i="6" s="1"/>
  <c r="N17" i="6"/>
  <c r="O17" i="6" s="1"/>
  <c r="P17" i="6" s="1"/>
  <c r="K17" i="6"/>
  <c r="L17" i="6" s="1"/>
  <c r="M17" i="6" s="1"/>
  <c r="N16" i="6"/>
  <c r="O16" i="6" s="1"/>
  <c r="P16" i="6" s="1"/>
  <c r="K16" i="6"/>
  <c r="L16" i="6" s="1"/>
  <c r="M16" i="6" s="1"/>
  <c r="N15" i="6"/>
  <c r="O15" i="6" s="1"/>
  <c r="P15" i="6" s="1"/>
  <c r="K15" i="6"/>
  <c r="L15" i="6" s="1"/>
  <c r="M15" i="6" s="1"/>
  <c r="N14" i="6"/>
  <c r="O14" i="6" s="1"/>
  <c r="P14" i="6" s="1"/>
  <c r="K14" i="6"/>
  <c r="L14" i="6" s="1"/>
  <c r="M14" i="6" s="1"/>
  <c r="N13" i="6"/>
  <c r="O13" i="6" s="1"/>
  <c r="P13" i="6" s="1"/>
  <c r="K13" i="6"/>
  <c r="L13" i="6" s="1"/>
  <c r="M13" i="6" s="1"/>
  <c r="N12" i="6"/>
  <c r="O12" i="6" s="1"/>
  <c r="P12" i="6" s="1"/>
  <c r="K12" i="6"/>
  <c r="L12" i="6" s="1"/>
  <c r="M12" i="6" s="1"/>
  <c r="N11" i="6"/>
  <c r="O11" i="6" s="1"/>
  <c r="P11" i="6" s="1"/>
  <c r="K11" i="6"/>
  <c r="L11" i="6" s="1"/>
  <c r="M11" i="6" s="1"/>
  <c r="N10" i="6"/>
  <c r="O10" i="6" s="1"/>
  <c r="P10" i="6" s="1"/>
  <c r="K10" i="6"/>
  <c r="L10" i="6" s="1"/>
  <c r="M10" i="6" s="1"/>
  <c r="N9" i="6"/>
  <c r="O9" i="6" s="1"/>
  <c r="P9" i="6" s="1"/>
  <c r="K9" i="6"/>
  <c r="L9" i="6" s="1"/>
  <c r="M9" i="6" s="1"/>
  <c r="N8" i="6"/>
  <c r="O8" i="6" s="1"/>
  <c r="P8" i="6" s="1"/>
  <c r="K8" i="6"/>
  <c r="L8" i="6" s="1"/>
  <c r="M8" i="6" s="1"/>
  <c r="N7" i="6"/>
  <c r="O7" i="6" s="1"/>
  <c r="P7" i="6" s="1"/>
  <c r="K7" i="6"/>
  <c r="L7" i="6" s="1"/>
  <c r="M7" i="6" s="1"/>
  <c r="N6" i="6"/>
  <c r="O6" i="6" s="1"/>
  <c r="P6" i="6" s="1"/>
  <c r="Q6" i="6" s="1"/>
  <c r="K6" i="6"/>
  <c r="L6" i="6" s="1"/>
  <c r="M6" i="6" s="1"/>
  <c r="L1" i="4"/>
  <c r="N1" i="4"/>
  <c r="M1" i="4" s="1"/>
  <c r="N7" i="4"/>
  <c r="O7" i="4" s="1"/>
  <c r="P7" i="4" s="1"/>
  <c r="Q7" i="4" s="1"/>
  <c r="N8" i="4"/>
  <c r="O8" i="4" s="1"/>
  <c r="P8" i="4" s="1"/>
  <c r="Q8" i="4" s="1"/>
  <c r="N9" i="4"/>
  <c r="O9" i="4" s="1"/>
  <c r="P9" i="4" s="1"/>
  <c r="Q9" i="4" s="1"/>
  <c r="N10" i="4"/>
  <c r="O10" i="4" s="1"/>
  <c r="P10" i="4" s="1"/>
  <c r="Q10" i="4" s="1"/>
  <c r="N11" i="4"/>
  <c r="O11" i="4" s="1"/>
  <c r="P11" i="4" s="1"/>
  <c r="Q11" i="4" s="1"/>
  <c r="N12" i="4"/>
  <c r="O12" i="4" s="1"/>
  <c r="P12" i="4" s="1"/>
  <c r="Q12" i="4" s="1"/>
  <c r="N13" i="4"/>
  <c r="O13" i="4" s="1"/>
  <c r="P13" i="4" s="1"/>
  <c r="Q13" i="4" s="1"/>
  <c r="N14" i="4"/>
  <c r="O14" i="4" s="1"/>
  <c r="P14" i="4" s="1"/>
  <c r="Q14" i="4" s="1"/>
  <c r="N15" i="4"/>
  <c r="O15" i="4" s="1"/>
  <c r="P15" i="4" s="1"/>
  <c r="Q15" i="4" s="1"/>
  <c r="N16" i="4"/>
  <c r="O16" i="4" s="1"/>
  <c r="P16" i="4" s="1"/>
  <c r="Q16" i="4" s="1"/>
  <c r="N17" i="4"/>
  <c r="O17" i="4" s="1"/>
  <c r="P17" i="4" s="1"/>
  <c r="Q17" i="4" s="1"/>
  <c r="N18" i="4"/>
  <c r="O18" i="4" s="1"/>
  <c r="P18" i="4" s="1"/>
  <c r="Q18" i="4" s="1"/>
  <c r="N19" i="4"/>
  <c r="O19" i="4" s="1"/>
  <c r="P19" i="4" s="1"/>
  <c r="Q19" i="4" s="1"/>
  <c r="N20" i="4"/>
  <c r="O20" i="4" s="1"/>
  <c r="P20" i="4" s="1"/>
  <c r="Q20" i="4" s="1"/>
  <c r="N21" i="4"/>
  <c r="O21" i="4" s="1"/>
  <c r="P21" i="4" s="1"/>
  <c r="Q21" i="4" s="1"/>
  <c r="N22" i="4"/>
  <c r="O22" i="4" s="1"/>
  <c r="P22" i="4" s="1"/>
  <c r="Q22" i="4" s="1"/>
  <c r="N23" i="4"/>
  <c r="O23" i="4" s="1"/>
  <c r="P23" i="4" s="1"/>
  <c r="Q23" i="4" s="1"/>
  <c r="N24" i="4"/>
  <c r="O24" i="4" s="1"/>
  <c r="P24" i="4" s="1"/>
  <c r="Q24" i="4" s="1"/>
  <c r="N25" i="4"/>
  <c r="O25" i="4" s="1"/>
  <c r="P25" i="4" s="1"/>
  <c r="Q25" i="4" s="1"/>
  <c r="N26" i="4"/>
  <c r="O26" i="4" s="1"/>
  <c r="P26" i="4" s="1"/>
  <c r="Q26" i="4" s="1"/>
  <c r="N27" i="4"/>
  <c r="O27" i="4" s="1"/>
  <c r="P27" i="4" s="1"/>
  <c r="Q27" i="4" s="1"/>
  <c r="N28" i="4"/>
  <c r="O28" i="4" s="1"/>
  <c r="P28" i="4" s="1"/>
  <c r="Q28" i="4" s="1"/>
  <c r="N29" i="4"/>
  <c r="O29" i="4" s="1"/>
  <c r="P29" i="4" s="1"/>
  <c r="Q29" i="4" s="1"/>
  <c r="N30" i="4"/>
  <c r="O30" i="4" s="1"/>
  <c r="P30" i="4" s="1"/>
  <c r="Q30" i="4" s="1"/>
  <c r="N31" i="4"/>
  <c r="O31" i="4" s="1"/>
  <c r="P31" i="4" s="1"/>
  <c r="Q31" i="4" s="1"/>
  <c r="N32" i="4"/>
  <c r="O32" i="4" s="1"/>
  <c r="P32" i="4" s="1"/>
  <c r="Q32" i="4" s="1"/>
  <c r="N33" i="4"/>
  <c r="O33" i="4" s="1"/>
  <c r="P33" i="4" s="1"/>
  <c r="Q33" i="4" s="1"/>
  <c r="N34" i="4"/>
  <c r="O34" i="4" s="1"/>
  <c r="P34" i="4" s="1"/>
  <c r="Q34" i="4" s="1"/>
  <c r="N35" i="4"/>
  <c r="O35" i="4" s="1"/>
  <c r="P35" i="4" s="1"/>
  <c r="Q35" i="4" s="1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6" i="4"/>
  <c r="M8" i="5"/>
  <c r="N8" i="5"/>
  <c r="M9" i="5"/>
  <c r="N9" i="5"/>
  <c r="M10" i="5"/>
  <c r="N10" i="5"/>
  <c r="M11" i="5"/>
  <c r="N11" i="5"/>
  <c r="M12" i="5"/>
  <c r="N12" i="5"/>
  <c r="M13" i="5"/>
  <c r="N13" i="5"/>
  <c r="M14" i="5"/>
  <c r="N14" i="5"/>
  <c r="M15" i="5"/>
  <c r="N15" i="5"/>
  <c r="M16" i="5"/>
  <c r="N16" i="5"/>
  <c r="M17" i="5"/>
  <c r="N17" i="5"/>
  <c r="M18" i="5"/>
  <c r="N18" i="5"/>
  <c r="L9" i="5"/>
  <c r="L10" i="5"/>
  <c r="L11" i="5"/>
  <c r="L12" i="5"/>
  <c r="L13" i="5"/>
  <c r="L14" i="5"/>
  <c r="L15" i="5"/>
  <c r="L16" i="5"/>
  <c r="L17" i="5"/>
  <c r="L18" i="5"/>
  <c r="L8" i="5"/>
  <c r="L31" i="4" l="1"/>
  <c r="M31" i="4" s="1"/>
  <c r="S31" i="4"/>
  <c r="L23" i="4"/>
  <c r="M23" i="4" s="1"/>
  <c r="S23" i="4"/>
  <c r="L15" i="4"/>
  <c r="M15" i="4" s="1"/>
  <c r="S15" i="4"/>
  <c r="L11" i="4"/>
  <c r="M11" i="4" s="1"/>
  <c r="S11" i="4"/>
  <c r="L34" i="4"/>
  <c r="M34" i="4" s="1"/>
  <c r="S34" i="4"/>
  <c r="L26" i="4"/>
  <c r="M26" i="4" s="1"/>
  <c r="S26" i="4"/>
  <c r="L18" i="4"/>
  <c r="M18" i="4" s="1"/>
  <c r="S18" i="4"/>
  <c r="L33" i="4"/>
  <c r="M33" i="4" s="1"/>
  <c r="S33" i="4"/>
  <c r="L29" i="4"/>
  <c r="M29" i="4" s="1"/>
  <c r="S29" i="4"/>
  <c r="L25" i="4"/>
  <c r="M25" i="4" s="1"/>
  <c r="S25" i="4"/>
  <c r="L21" i="4"/>
  <c r="M21" i="4" s="1"/>
  <c r="S21" i="4"/>
  <c r="L17" i="4"/>
  <c r="M17" i="4" s="1"/>
  <c r="S17" i="4"/>
  <c r="L13" i="4"/>
  <c r="M13" i="4" s="1"/>
  <c r="S13" i="4"/>
  <c r="L9" i="4"/>
  <c r="M9" i="4" s="1"/>
  <c r="S9" i="4"/>
  <c r="L30" i="4"/>
  <c r="M30" i="4" s="1"/>
  <c r="S30" i="4"/>
  <c r="L22" i="4"/>
  <c r="M22" i="4" s="1"/>
  <c r="S22" i="4"/>
  <c r="L14" i="4"/>
  <c r="M14" i="4" s="1"/>
  <c r="S14" i="4"/>
  <c r="L10" i="4"/>
  <c r="M10" i="4" s="1"/>
  <c r="S10" i="4"/>
  <c r="L6" i="4"/>
  <c r="M6" i="4" s="1"/>
  <c r="S6" i="4"/>
  <c r="L32" i="4"/>
  <c r="M32" i="4" s="1"/>
  <c r="S32" i="4"/>
  <c r="L28" i="4"/>
  <c r="M28" i="4" s="1"/>
  <c r="S28" i="4"/>
  <c r="L24" i="4"/>
  <c r="M24" i="4" s="1"/>
  <c r="S24" i="4"/>
  <c r="L20" i="4"/>
  <c r="M20" i="4" s="1"/>
  <c r="S20" i="4"/>
  <c r="L16" i="4"/>
  <c r="M16" i="4" s="1"/>
  <c r="S16" i="4"/>
  <c r="L12" i="4"/>
  <c r="M12" i="4" s="1"/>
  <c r="S12" i="4"/>
  <c r="L8" i="4"/>
  <c r="M8" i="4" s="1"/>
  <c r="S8" i="4"/>
  <c r="L35" i="4"/>
  <c r="M35" i="4" s="1"/>
  <c r="S35" i="4"/>
  <c r="L27" i="4"/>
  <c r="M27" i="4" s="1"/>
  <c r="S27" i="4"/>
  <c r="L19" i="4"/>
  <c r="M19" i="4" s="1"/>
  <c r="S19" i="4"/>
  <c r="L7" i="4"/>
  <c r="M7" i="4" s="1"/>
  <c r="S7" i="4"/>
  <c r="S102" i="6"/>
  <c r="N6" i="4"/>
  <c r="K99" i="4"/>
  <c r="N98" i="4"/>
  <c r="O98" i="4" s="1"/>
  <c r="P98" i="4" s="1"/>
  <c r="K97" i="4"/>
  <c r="N96" i="4"/>
  <c r="O96" i="4" s="1"/>
  <c r="P96" i="4" s="1"/>
  <c r="K95" i="4"/>
  <c r="N94" i="4"/>
  <c r="O94" i="4" s="1"/>
  <c r="P94" i="4" s="1"/>
  <c r="K93" i="4"/>
  <c r="N92" i="4"/>
  <c r="O92" i="4" s="1"/>
  <c r="P92" i="4" s="1"/>
  <c r="K91" i="4"/>
  <c r="N90" i="4"/>
  <c r="O90" i="4" s="1"/>
  <c r="P90" i="4" s="1"/>
  <c r="K89" i="4"/>
  <c r="N88" i="4"/>
  <c r="O88" i="4" s="1"/>
  <c r="P88" i="4" s="1"/>
  <c r="K87" i="4"/>
  <c r="N86" i="4"/>
  <c r="O86" i="4" s="1"/>
  <c r="P86" i="4" s="1"/>
  <c r="K85" i="4"/>
  <c r="N84" i="4"/>
  <c r="O84" i="4" s="1"/>
  <c r="P84" i="4" s="1"/>
  <c r="K83" i="4"/>
  <c r="K82" i="4"/>
  <c r="K79" i="4"/>
  <c r="N78" i="4"/>
  <c r="O78" i="4" s="1"/>
  <c r="P78" i="4" s="1"/>
  <c r="K75" i="4"/>
  <c r="N74" i="4"/>
  <c r="O74" i="4" s="1"/>
  <c r="P74" i="4" s="1"/>
  <c r="K73" i="4"/>
  <c r="K72" i="4"/>
  <c r="K70" i="4"/>
  <c r="K68" i="4"/>
  <c r="K66" i="4"/>
  <c r="K62" i="4"/>
  <c r="K60" i="4"/>
  <c r="K58" i="4"/>
  <c r="K52" i="4"/>
  <c r="K50" i="4"/>
  <c r="K46" i="4"/>
  <c r="K42" i="4"/>
  <c r="K40" i="4"/>
  <c r="N37" i="4"/>
  <c r="O37" i="4" s="1"/>
  <c r="P37" i="4" s="1"/>
  <c r="N36" i="4"/>
  <c r="O36" i="4" s="1"/>
  <c r="P36" i="4" s="1"/>
  <c r="Q6" i="2"/>
  <c r="R6" i="2" s="1"/>
  <c r="S6" i="2" s="1"/>
  <c r="T6" i="2" s="1"/>
  <c r="Q5" i="2"/>
  <c r="R5" i="2" s="1"/>
  <c r="S5" i="2" s="1"/>
  <c r="T5" i="2" s="1"/>
  <c r="N6" i="2"/>
  <c r="O6" i="2" s="1"/>
  <c r="P6" i="2" s="1"/>
  <c r="N5" i="2"/>
  <c r="O5" i="2"/>
  <c r="P5" i="2" s="1"/>
  <c r="N100" i="4"/>
  <c r="O100" i="4" s="1"/>
  <c r="P100" i="4" s="1"/>
  <c r="K77" i="4"/>
  <c r="K56" i="4"/>
  <c r="K54" i="4"/>
  <c r="K64" i="4"/>
  <c r="N76" i="4"/>
  <c r="O76" i="4" s="1"/>
  <c r="P76" i="4" s="1"/>
  <c r="K38" i="4"/>
  <c r="K44" i="4"/>
  <c r="K48" i="4"/>
  <c r="K36" i="4"/>
  <c r="K39" i="4"/>
  <c r="K41" i="4"/>
  <c r="K43" i="4"/>
  <c r="K45" i="4"/>
  <c r="K47" i="4"/>
  <c r="K49" i="4"/>
  <c r="K51" i="4"/>
  <c r="K53" i="4"/>
  <c r="K55" i="4"/>
  <c r="K57" i="4"/>
  <c r="K59" i="4"/>
  <c r="K61" i="4"/>
  <c r="K63" i="4"/>
  <c r="K65" i="4"/>
  <c r="K67" i="4"/>
  <c r="K69" i="4"/>
  <c r="K71" i="4"/>
  <c r="N73" i="4"/>
  <c r="O73" i="4" s="1"/>
  <c r="P73" i="4" s="1"/>
  <c r="K74" i="4"/>
  <c r="N75" i="4"/>
  <c r="O75" i="4" s="1"/>
  <c r="P75" i="4" s="1"/>
  <c r="K76" i="4"/>
  <c r="N77" i="4"/>
  <c r="O77" i="4" s="1"/>
  <c r="P77" i="4" s="1"/>
  <c r="K78" i="4"/>
  <c r="N79" i="4"/>
  <c r="O79" i="4" s="1"/>
  <c r="P79" i="4" s="1"/>
  <c r="K81" i="4"/>
  <c r="N83" i="4"/>
  <c r="O83" i="4" s="1"/>
  <c r="P83" i="4" s="1"/>
  <c r="K84" i="4"/>
  <c r="N85" i="4"/>
  <c r="O85" i="4" s="1"/>
  <c r="P85" i="4" s="1"/>
  <c r="K86" i="4"/>
  <c r="N87" i="4"/>
  <c r="O87" i="4" s="1"/>
  <c r="P87" i="4" s="1"/>
  <c r="K88" i="4"/>
  <c r="N89" i="4"/>
  <c r="O89" i="4" s="1"/>
  <c r="P89" i="4" s="1"/>
  <c r="K90" i="4"/>
  <c r="N91" i="4"/>
  <c r="O91" i="4" s="1"/>
  <c r="P91" i="4" s="1"/>
  <c r="K92" i="4"/>
  <c r="N93" i="4"/>
  <c r="O93" i="4" s="1"/>
  <c r="P93" i="4" s="1"/>
  <c r="K94" i="4"/>
  <c r="N95" i="4"/>
  <c r="O95" i="4" s="1"/>
  <c r="P95" i="4" s="1"/>
  <c r="K96" i="4"/>
  <c r="N97" i="4"/>
  <c r="O97" i="4" s="1"/>
  <c r="P97" i="4" s="1"/>
  <c r="K98" i="4"/>
  <c r="N99" i="4"/>
  <c r="O99" i="4" s="1"/>
  <c r="P99" i="4" s="1"/>
  <c r="K100" i="4"/>
  <c r="K37" i="4"/>
  <c r="N38" i="4"/>
  <c r="O38" i="4" s="1"/>
  <c r="P38" i="4" s="1"/>
  <c r="N39" i="4"/>
  <c r="O39" i="4" s="1"/>
  <c r="P39" i="4" s="1"/>
  <c r="N40" i="4"/>
  <c r="O40" i="4" s="1"/>
  <c r="P40" i="4" s="1"/>
  <c r="N41" i="4"/>
  <c r="O41" i="4" s="1"/>
  <c r="P41" i="4" s="1"/>
  <c r="N42" i="4"/>
  <c r="O42" i="4" s="1"/>
  <c r="P42" i="4" s="1"/>
  <c r="N43" i="4"/>
  <c r="O43" i="4" s="1"/>
  <c r="P43" i="4" s="1"/>
  <c r="N44" i="4"/>
  <c r="O44" i="4" s="1"/>
  <c r="P44" i="4" s="1"/>
  <c r="N45" i="4"/>
  <c r="O45" i="4" s="1"/>
  <c r="P45" i="4" s="1"/>
  <c r="N46" i="4"/>
  <c r="O46" i="4" s="1"/>
  <c r="P46" i="4" s="1"/>
  <c r="N47" i="4"/>
  <c r="O47" i="4" s="1"/>
  <c r="P47" i="4" s="1"/>
  <c r="N48" i="4"/>
  <c r="O48" i="4" s="1"/>
  <c r="P48" i="4" s="1"/>
  <c r="N49" i="4"/>
  <c r="O49" i="4" s="1"/>
  <c r="P49" i="4" s="1"/>
  <c r="N50" i="4"/>
  <c r="O50" i="4" s="1"/>
  <c r="P50" i="4" s="1"/>
  <c r="N51" i="4"/>
  <c r="O51" i="4" s="1"/>
  <c r="P51" i="4" s="1"/>
  <c r="N52" i="4"/>
  <c r="O52" i="4" s="1"/>
  <c r="P52" i="4" s="1"/>
  <c r="N53" i="4"/>
  <c r="O53" i="4" s="1"/>
  <c r="P53" i="4" s="1"/>
  <c r="N54" i="4"/>
  <c r="O54" i="4" s="1"/>
  <c r="P54" i="4" s="1"/>
  <c r="N55" i="4"/>
  <c r="O55" i="4" s="1"/>
  <c r="P55" i="4" s="1"/>
  <c r="N56" i="4"/>
  <c r="O56" i="4" s="1"/>
  <c r="P56" i="4" s="1"/>
  <c r="N57" i="4"/>
  <c r="O57" i="4" s="1"/>
  <c r="P57" i="4" s="1"/>
  <c r="N58" i="4"/>
  <c r="O58" i="4" s="1"/>
  <c r="P58" i="4" s="1"/>
  <c r="N59" i="4"/>
  <c r="O59" i="4" s="1"/>
  <c r="P59" i="4" s="1"/>
  <c r="N60" i="4"/>
  <c r="O60" i="4" s="1"/>
  <c r="P60" i="4" s="1"/>
  <c r="N61" i="4"/>
  <c r="O61" i="4" s="1"/>
  <c r="P61" i="4" s="1"/>
  <c r="N62" i="4"/>
  <c r="O62" i="4" s="1"/>
  <c r="P62" i="4" s="1"/>
  <c r="N63" i="4"/>
  <c r="O63" i="4" s="1"/>
  <c r="P63" i="4" s="1"/>
  <c r="N64" i="4"/>
  <c r="O64" i="4" s="1"/>
  <c r="P64" i="4" s="1"/>
  <c r="N65" i="4"/>
  <c r="O65" i="4" s="1"/>
  <c r="P65" i="4" s="1"/>
  <c r="N66" i="4"/>
  <c r="O66" i="4" s="1"/>
  <c r="P66" i="4" s="1"/>
  <c r="N67" i="4"/>
  <c r="O67" i="4" s="1"/>
  <c r="P67" i="4" s="1"/>
  <c r="N68" i="4"/>
  <c r="O68" i="4" s="1"/>
  <c r="P68" i="4" s="1"/>
  <c r="N69" i="4"/>
  <c r="O69" i="4" s="1"/>
  <c r="P69" i="4" s="1"/>
  <c r="N70" i="4"/>
  <c r="O70" i="4" s="1"/>
  <c r="P70" i="4" s="1"/>
  <c r="N71" i="4"/>
  <c r="O71" i="4" s="1"/>
  <c r="P71" i="4" s="1"/>
  <c r="N72" i="4"/>
  <c r="O72" i="4" s="1"/>
  <c r="P72" i="4" s="1"/>
  <c r="K80" i="4"/>
  <c r="N80" i="4"/>
  <c r="O80" i="4" s="1"/>
  <c r="P80" i="4" s="1"/>
  <c r="N81" i="4"/>
  <c r="O81" i="4" s="1"/>
  <c r="P81" i="4" s="1"/>
  <c r="N82" i="4"/>
  <c r="O82" i="4" s="1"/>
  <c r="P82" i="4" s="1"/>
  <c r="T7" i="2" l="1"/>
  <c r="O6" i="4"/>
  <c r="P6" i="4" s="1"/>
  <c r="Q6" i="4" s="1"/>
  <c r="Q101" i="4" s="1"/>
  <c r="S102" i="4" s="1"/>
  <c r="L100" i="4"/>
  <c r="M100" i="4" s="1"/>
  <c r="L94" i="4"/>
  <c r="M94" i="4" s="1"/>
  <c r="L88" i="4"/>
  <c r="M88" i="4" s="1"/>
  <c r="L81" i="4"/>
  <c r="M81" i="4" s="1"/>
  <c r="L74" i="4"/>
  <c r="M74" i="4" s="1"/>
  <c r="L69" i="4"/>
  <c r="M69" i="4" s="1"/>
  <c r="L63" i="4"/>
  <c r="M63" i="4" s="1"/>
  <c r="L57" i="4"/>
  <c r="M57" i="4" s="1"/>
  <c r="L51" i="4"/>
  <c r="M51" i="4" s="1"/>
  <c r="L45" i="4"/>
  <c r="M45" i="4" s="1"/>
  <c r="L39" i="4"/>
  <c r="M39" i="4" s="1"/>
  <c r="L44" i="4"/>
  <c r="M44" i="4" s="1"/>
  <c r="L64" i="4"/>
  <c r="M64" i="4" s="1"/>
  <c r="L77" i="4"/>
  <c r="M77" i="4" s="1"/>
  <c r="L40" i="4"/>
  <c r="M40" i="4" s="1"/>
  <c r="L50" i="4"/>
  <c r="M50" i="4" s="1"/>
  <c r="L60" i="4"/>
  <c r="M60" i="4" s="1"/>
  <c r="L68" i="4"/>
  <c r="M68" i="4" s="1"/>
  <c r="L73" i="4"/>
  <c r="M73" i="4" s="1"/>
  <c r="L83" i="4"/>
  <c r="M83" i="4" s="1"/>
  <c r="L89" i="4"/>
  <c r="M89" i="4" s="1"/>
  <c r="L95" i="4"/>
  <c r="M95" i="4" s="1"/>
  <c r="L96" i="4"/>
  <c r="M96" i="4" s="1"/>
  <c r="L90" i="4"/>
  <c r="M90" i="4" s="1"/>
  <c r="L84" i="4"/>
  <c r="M84" i="4" s="1"/>
  <c r="L76" i="4"/>
  <c r="M76" i="4" s="1"/>
  <c r="L67" i="4"/>
  <c r="M67" i="4" s="1"/>
  <c r="L61" i="4"/>
  <c r="M61" i="4" s="1"/>
  <c r="L55" i="4"/>
  <c r="M55" i="4" s="1"/>
  <c r="L49" i="4"/>
  <c r="M49" i="4" s="1"/>
  <c r="L43" i="4"/>
  <c r="M43" i="4" s="1"/>
  <c r="L36" i="4"/>
  <c r="M36" i="4" s="1"/>
  <c r="L38" i="4"/>
  <c r="M38" i="4" s="1"/>
  <c r="L54" i="4"/>
  <c r="M54" i="4" s="1"/>
  <c r="L42" i="4"/>
  <c r="M42" i="4" s="1"/>
  <c r="L52" i="4"/>
  <c r="M52" i="4" s="1"/>
  <c r="L62" i="4"/>
  <c r="M62" i="4" s="1"/>
  <c r="L70" i="4"/>
  <c r="M70" i="4" s="1"/>
  <c r="L79" i="4"/>
  <c r="M79" i="4" s="1"/>
  <c r="L87" i="4"/>
  <c r="M87" i="4" s="1"/>
  <c r="L93" i="4"/>
  <c r="M93" i="4" s="1"/>
  <c r="L99" i="4"/>
  <c r="M99" i="4" s="1"/>
  <c r="L80" i="4"/>
  <c r="M80" i="4" s="1"/>
  <c r="L37" i="4"/>
  <c r="M37" i="4" s="1"/>
  <c r="L98" i="4"/>
  <c r="M98" i="4" s="1"/>
  <c r="L92" i="4"/>
  <c r="M92" i="4" s="1"/>
  <c r="L86" i="4"/>
  <c r="M86" i="4" s="1"/>
  <c r="L78" i="4"/>
  <c r="M78" i="4" s="1"/>
  <c r="L71" i="4"/>
  <c r="M71" i="4" s="1"/>
  <c r="L65" i="4"/>
  <c r="M65" i="4" s="1"/>
  <c r="L59" i="4"/>
  <c r="M59" i="4" s="1"/>
  <c r="L53" i="4"/>
  <c r="M53" i="4" s="1"/>
  <c r="L47" i="4"/>
  <c r="M47" i="4" s="1"/>
  <c r="L41" i="4"/>
  <c r="M41" i="4" s="1"/>
  <c r="L48" i="4"/>
  <c r="M48" i="4" s="1"/>
  <c r="L56" i="4"/>
  <c r="M56" i="4" s="1"/>
  <c r="L46" i="4"/>
  <c r="M46" i="4" s="1"/>
  <c r="L58" i="4"/>
  <c r="M58" i="4" s="1"/>
  <c r="L66" i="4"/>
  <c r="M66" i="4" s="1"/>
  <c r="L72" i="4"/>
  <c r="M72" i="4" s="1"/>
  <c r="L75" i="4"/>
  <c r="M75" i="4" s="1"/>
  <c r="L82" i="4"/>
  <c r="M82" i="4" s="1"/>
  <c r="L85" i="4"/>
  <c r="M85" i="4" s="1"/>
  <c r="L91" i="4"/>
  <c r="M91" i="4" s="1"/>
  <c r="L97" i="4"/>
  <c r="M97" i="4" s="1"/>
</calcChain>
</file>

<file path=xl/sharedStrings.xml><?xml version="1.0" encoding="utf-8"?>
<sst xmlns="http://schemas.openxmlformats.org/spreadsheetml/2006/main" count="187" uniqueCount="105">
  <si>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</si>
  <si>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</si>
  <si>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</si>
  <si>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</si>
  <si>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</si>
  <si>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</si>
  <si>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</si>
  <si>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</si>
  <si>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</si>
  <si>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</si>
  <si>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Данные реестра контрактов (руб./ед.изм.)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</si>
  <si>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</si>
  <si>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</si>
  <si>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</si>
  <si>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Держатель для двусторонней иглы многоразовый</t>
    </r>
    <r>
      <rPr>
        <b/>
        <sz val="9"/>
        <color indexed="10"/>
        <rFont val="Times New Roman"/>
        <family val="1"/>
        <charset val="204"/>
      </rPr>
      <t xml:space="preserve"> </t>
    </r>
  </si>
  <si>
    <t>Держатель для двусторонней иглы одноразовый</t>
  </si>
  <si>
    <t xml:space="preserve">Стандартный многоразовый держатель с резьбой для двусторонней иглы, обеспечивающий винтовую фиксацию и кнопкой для автоматического сброса иглы. Центрированное расположение резьбы для иглы. </t>
  </si>
  <si>
    <t>Стандартный одноразовый держатель с резьбой для двусторонней иглы, обеспечивающий винтовую фиксацию, центральное расположение отверстия/резьбы для иглы. Имеет гладкоскошенный дистальный конец для более конгруентного доступа в глубокие вены.</t>
  </si>
  <si>
    <t>Шт.</t>
  </si>
  <si>
    <t>Поставщик №1 вх.01-05-2680/13-0 от 29.10.2013г.</t>
  </si>
  <si>
    <t>Поставщик №2 вх.01-05-2773/13 от 01.11.2013г</t>
  </si>
  <si>
    <t>Поставщик №3 вх.01-05-2682/13 от 29.10.2013г.</t>
  </si>
  <si>
    <t>Поставщик №4 вх.01-05-3533/13-0 от 12.12.2013г</t>
  </si>
  <si>
    <t>Поставщик №5 вх.01-05-3534/13-0 от 12.12.2013г</t>
  </si>
  <si>
    <t>Поставщик №6 вх.01-05-35342/13-0 от 12.12.2013г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</si>
  <si>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</si>
  <si>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</si>
  <si>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Номер сведений о контракте 0372100049613000693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</si>
  <si>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</si>
  <si>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</si>
  <si>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</si>
  <si>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</si>
  <si>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</si>
  <si>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</si>
  <si>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</si>
  <si>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 Н(М)ЦК, ЦКЕП составила, руб.:</t>
  </si>
  <si>
    <t>Обоснование начальной (максимальной) цены</t>
  </si>
  <si>
    <t>ВСЕГДА СКРЫВАТЬ</t>
  </si>
  <si>
    <t>кв на 3</t>
  </si>
  <si>
    <t>ОКПД2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</si>
  <si>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</si>
  <si>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</si>
  <si>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</si>
  <si>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</si>
  <si>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 xml:space="preserve">Коммерческое предложение №2 
</t>
  </si>
  <si>
    <t>Коммерческое предложение №3</t>
  </si>
  <si>
    <t xml:space="preserve">Коммерческое предложение  №1 
</t>
  </si>
  <si>
    <t>Поставка активных наушников шумоподавления  для нужд  УФСИН России по Республике Крым и г. Севастополю</t>
  </si>
  <si>
    <t>шт</t>
  </si>
  <si>
    <t>Масло KAMAZ G-Profi Service Line CS 10W-40 205L</t>
  </si>
  <si>
    <t>Топливный фильтр тонкой очистки (аналог WDK962/12 MHRU)</t>
  </si>
  <si>
    <t>Фильтроэлемент ждя маслянного фильтра</t>
  </si>
  <si>
    <t>Фильтр маслянный M32 х 2 H 230mm КАМАЗ 300 л.с.</t>
  </si>
  <si>
    <t>элемент фильтра</t>
  </si>
  <si>
    <t>фильтр топливный</t>
  </si>
  <si>
    <t>фильтр-патрон</t>
  </si>
  <si>
    <t>элемент фильтра воздушного (большой ЭФВ 725.1109560</t>
  </si>
  <si>
    <t>элемент фильтра возжушного ЭФВ725- малый ЭФВ725.1109560-10-01</t>
  </si>
  <si>
    <t>КРМ</t>
  </si>
  <si>
    <t>Самазка Gazpromneft Grease LX EP 2 18кг.</t>
  </si>
  <si>
    <t>Аккумулятор 6CT-190 DINAMYT -/+</t>
  </si>
  <si>
    <t>Компрессор QP7H15 (24В) с жгутом в сборе</t>
  </si>
  <si>
    <t>Ремень проклиновый 6PK1705</t>
  </si>
  <si>
    <t>Бачок расширительный</t>
  </si>
  <si>
    <t>Ремень А-1090</t>
  </si>
  <si>
    <t>ОЖ Газпромнефть Антифриз (BS Зелёный) 205л</t>
  </si>
  <si>
    <t>Пробка расширительного бачка</t>
  </si>
  <si>
    <t>Пробка горловины</t>
  </si>
  <si>
    <t>Масло для кондиционера PAG 100 1л.</t>
  </si>
  <si>
    <t>Хладон 134А 13.6 кг</t>
  </si>
  <si>
    <t>ТО</t>
  </si>
  <si>
    <t>Компьютерная жиагностика ЭБУ</t>
  </si>
  <si>
    <t>Замена аккумуляторов</t>
  </si>
  <si>
    <t>Ремонт воздушной системы</t>
  </si>
  <si>
    <t>замена компрессора</t>
  </si>
  <si>
    <t>Заправка кондиционера</t>
  </si>
  <si>
    <t>Жидкость охлождающая - слить\залить</t>
  </si>
  <si>
    <t>Бачок расширительный снять\установить</t>
  </si>
  <si>
    <t>Замена ремней</t>
  </si>
  <si>
    <t>л</t>
  </si>
  <si>
    <t>кг</t>
  </si>
  <si>
    <t>19.20.29.110</t>
  </si>
  <si>
    <t>28.29.13.120</t>
  </si>
  <si>
    <t>28.29.13.110</t>
  </si>
  <si>
    <t>28.29.13.130</t>
  </si>
  <si>
    <t>28.29.12.135</t>
  </si>
  <si>
    <t>29.10.59.310</t>
  </si>
  <si>
    <t>19.20.29.210</t>
  </si>
  <si>
    <t>27.20.23.190</t>
  </si>
  <si>
    <t>29.32.30.263</t>
  </si>
  <si>
    <t>22.19.40.122</t>
  </si>
  <si>
    <t>29.32.30.170</t>
  </si>
  <si>
    <t>22.32.40.122</t>
  </si>
  <si>
    <t>20.59.43.120</t>
  </si>
  <si>
    <t>25.92.13.000</t>
  </si>
  <si>
    <t>19.20.19.150</t>
  </si>
  <si>
    <t>22.14.19.130</t>
  </si>
  <si>
    <t>услуги</t>
  </si>
  <si>
    <t>н.ч.</t>
  </si>
  <si>
    <t>В соответствии с частью 2 статьи 72 Бюджетного кодекса РФ государственные контракты заключаются и оплачиваются в пределах лимитов бюджетных обязательств. В связи с тем, что НМЦК превышает доведенные лимиты, принято решение установить НМЦК исходя из доведенных лимитов бюджетных обязательств, а именно 314 975 (триста четырнадцать тысячи девятьсот семьдесят пять) рублей 00 копеек. (Письмо Министерства экономического развития РФ от 18.12.2015 № Д28и-3771 «О разъяснении рекомендаций по формированию НМЦК», письмо Министерства финансов РФ от 08.09.2017 № 24-01-09/58179).</t>
  </si>
  <si>
    <t>Ремонт и обслуживание транспортного средства в рамках государственного оборонного заказа в целях обеспечения государственной программы вооружения</t>
  </si>
  <si>
    <t>Автомобильные шины 225/60R18 летниие</t>
  </si>
  <si>
    <t>22.11.11.000</t>
  </si>
  <si>
    <t>/Н.И. Карпов</t>
  </si>
  <si>
    <t>Старший инженер ГТО и ГСМ ОТО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</si>
</sst>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ahoma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0" fillId="0" borderId="0"/>
    <xf numFmtId="0" fontId="22" fillId="0" borderId="0"/>
    <xf numFmtId="0" fontId="24" fillId="4" borderId="0" applyNumberFormat="0" applyBorder="0" applyAlignment="0" applyProtection="0"/>
  </cellStyleXfs>
  <cellXfs count="9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14" fillId="0" borderId="0" xfId="0" applyNumberFormat="1" applyFont="1" applyAlignment="1">
      <alignment vertical="center"/>
    </xf>
    <xf numFmtId="0" fontId="14" fillId="0" borderId="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left" wrapText="1"/>
    </xf>
    <xf numFmtId="0" fontId="16" fillId="0" borderId="5" xfId="0" applyFont="1" applyBorder="1" applyAlignment="1">
      <alignment horizontal="left" vertical="top" wrapText="1"/>
    </xf>
    <xf numFmtId="0" fontId="16" fillId="0" borderId="5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4" fontId="2" fillId="0" borderId="1" xfId="0" applyNumberFormat="1" applyFont="1" applyBorder="1" applyAlignment="1">
      <alignment horizontal="center" vertical="top" wrapText="1"/>
    </xf>
    <xf numFmtId="4" fontId="13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15" fillId="0" borderId="0" xfId="0" applyNumberFormat="1" applyFont="1"/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2" fontId="15" fillId="0" borderId="0" xfId="0" applyNumberFormat="1" applyFont="1" applyAlignment="1">
      <alignment vertical="center"/>
    </xf>
    <xf numFmtId="0" fontId="1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4" fontId="15" fillId="0" borderId="0" xfId="0" applyNumberFormat="1" applyFont="1"/>
    <xf numFmtId="4" fontId="17" fillId="0" borderId="0" xfId="0" applyNumberFormat="1" applyFont="1"/>
    <xf numFmtId="0" fontId="15" fillId="0" borderId="0" xfId="0" applyFont="1" applyAlignment="1">
      <alignment horizontal="left" vertical="center"/>
    </xf>
    <xf numFmtId="4" fontId="13" fillId="0" borderId="0" xfId="0" applyNumberFormat="1" applyFont="1"/>
    <xf numFmtId="4" fontId="13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4" fontId="13" fillId="2" borderId="0" xfId="0" applyNumberFormat="1" applyFont="1" applyFill="1"/>
    <xf numFmtId="0" fontId="11" fillId="3" borderId="1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vertical="top" wrapText="1"/>
    </xf>
    <xf numFmtId="0" fontId="12" fillId="3" borderId="1" xfId="0" applyFont="1" applyFill="1" applyBorder="1"/>
    <xf numFmtId="0" fontId="11" fillId="3" borderId="1" xfId="0" applyFont="1" applyFill="1" applyBorder="1" applyAlignment="1">
      <alignment horizontal="center" wrapText="1"/>
    </xf>
    <xf numFmtId="0" fontId="23" fillId="0" borderId="16" xfId="2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  <xf numFmtId="0" fontId="25" fillId="0" borderId="1" xfId="0" applyFont="1" applyBorder="1"/>
    <xf numFmtId="0" fontId="25" fillId="0" borderId="1" xfId="0" applyFont="1" applyBorder="1" applyAlignment="1">
      <alignment horizontal="center" vertical="center"/>
    </xf>
    <xf numFmtId="2" fontId="25" fillId="0" borderId="1" xfId="0" applyNumberFormat="1" applyFont="1" applyBorder="1"/>
    <xf numFmtId="0" fontId="26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/>
    </xf>
    <xf numFmtId="2" fontId="27" fillId="0" borderId="1" xfId="0" applyNumberFormat="1" applyFont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4" fontId="12" fillId="0" borderId="1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8" xfId="0" applyBorder="1"/>
    <xf numFmtId="0" fontId="0" fillId="0" borderId="3" xfId="0" applyBorder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7" fillId="0" borderId="0" xfId="0" applyFont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3" fillId="0" borderId="8" xfId="0" applyFont="1" applyBorder="1"/>
    <xf numFmtId="0" fontId="13" fillId="0" borderId="3" xfId="0" applyFont="1" applyBorder="1"/>
    <xf numFmtId="0" fontId="24" fillId="4" borderId="0" xfId="3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0 2 2 2" xfId="1" xr:uid="{00000000-0005-0000-0000-000001000000}"/>
    <cellStyle name="Обычный 2" xfId="2" xr:uid="{00000000-0005-0000-0000-000002000000}"/>
    <cellStyle name="Хороший" xfId="3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3</xdr:row>
      <xdr:rowOff>952500</xdr:rowOff>
    </xdr:from>
    <xdr:to>
      <xdr:col>16</xdr:col>
      <xdr:colOff>0</xdr:colOff>
      <xdr:row>3</xdr:row>
      <xdr:rowOff>1304925</xdr:rowOff>
    </xdr:to>
    <xdr:pic>
      <xdr:nvPicPr>
        <xdr:cNvPr id="3033" name="Picture 1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4432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3</xdr:row>
      <xdr:rowOff>923925</xdr:rowOff>
    </xdr:from>
    <xdr:to>
      <xdr:col>14</xdr:col>
      <xdr:colOff>1019175</xdr:colOff>
      <xdr:row>3</xdr:row>
      <xdr:rowOff>1362075</xdr:rowOff>
    </xdr:to>
    <xdr:pic>
      <xdr:nvPicPr>
        <xdr:cNvPr id="3034" name="Picture 2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19050</xdr:colOff>
      <xdr:row>3</xdr:row>
      <xdr:rowOff>1600200</xdr:rowOff>
    </xdr:from>
    <xdr:to>
      <xdr:col>16</xdr:col>
      <xdr:colOff>1504950</xdr:colOff>
      <xdr:row>3</xdr:row>
      <xdr:rowOff>1962150</xdr:rowOff>
    </xdr:to>
    <xdr:pic>
      <xdr:nvPicPr>
        <xdr:cNvPr id="3035" name="Picture 5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9682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304800</xdr:colOff>
      <xdr:row>3</xdr:row>
      <xdr:rowOff>1238250</xdr:rowOff>
    </xdr:from>
    <xdr:to>
      <xdr:col>16</xdr:col>
      <xdr:colOff>457200</xdr:colOff>
      <xdr:row>3</xdr:row>
      <xdr:rowOff>1466850</xdr:rowOff>
    </xdr:to>
    <xdr:pic>
      <xdr:nvPicPr>
        <xdr:cNvPr id="3036" name="Picture 6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825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10552" name="Picture 1">
          <a:extLst>
            <a:ext uri="{FF2B5EF4-FFF2-40B4-BE49-F238E27FC236}">
              <a16:creationId xmlns:a16="http://schemas.microsoft.com/office/drawing/2014/main" id="{00000000-0008-0000-0100-000038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00950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10553" name="Picture 6">
          <a:extLst>
            <a:ext uri="{FF2B5EF4-FFF2-40B4-BE49-F238E27FC236}">
              <a16:creationId xmlns:a16="http://schemas.microsoft.com/office/drawing/2014/main" id="{00000000-0008-0000-0100-000039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24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10554" name="Picture 1">
          <a:extLst>
            <a:ext uri="{FF2B5EF4-FFF2-40B4-BE49-F238E27FC236}">
              <a16:creationId xmlns:a16="http://schemas.microsoft.com/office/drawing/2014/main" id="{00000000-0008-0000-0100-00003A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00950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10555" name="Picture 6">
          <a:extLst>
            <a:ext uri="{FF2B5EF4-FFF2-40B4-BE49-F238E27FC236}">
              <a16:creationId xmlns:a16="http://schemas.microsoft.com/office/drawing/2014/main" id="{00000000-0008-0000-0100-00003B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24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10556" name="Picture 1">
          <a:extLst>
            <a:ext uri="{FF2B5EF4-FFF2-40B4-BE49-F238E27FC236}">
              <a16:creationId xmlns:a16="http://schemas.microsoft.com/office/drawing/2014/main" id="{00000000-0008-0000-0100-00003C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6787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923925</xdr:rowOff>
    </xdr:from>
    <xdr:to>
      <xdr:col>11</xdr:col>
      <xdr:colOff>1019175</xdr:colOff>
      <xdr:row>3</xdr:row>
      <xdr:rowOff>1362075</xdr:rowOff>
    </xdr:to>
    <xdr:pic>
      <xdr:nvPicPr>
        <xdr:cNvPr id="10557" name="Picture 2">
          <a:extLst>
            <a:ext uri="{FF2B5EF4-FFF2-40B4-BE49-F238E27FC236}">
              <a16:creationId xmlns:a16="http://schemas.microsoft.com/office/drawing/2014/main" id="{00000000-0008-0000-0100-00003D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3917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3</xdr:row>
      <xdr:rowOff>1600200</xdr:rowOff>
    </xdr:from>
    <xdr:to>
      <xdr:col>13</xdr:col>
      <xdr:colOff>1504950</xdr:colOff>
      <xdr:row>3</xdr:row>
      <xdr:rowOff>1962150</xdr:rowOff>
    </xdr:to>
    <xdr:pic>
      <xdr:nvPicPr>
        <xdr:cNvPr id="10558" name="Picture 5">
          <a:extLst>
            <a:ext uri="{FF2B5EF4-FFF2-40B4-BE49-F238E27FC236}">
              <a16:creationId xmlns:a16="http://schemas.microsoft.com/office/drawing/2014/main" id="{00000000-0008-0000-0100-00003E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2037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304800</xdr:colOff>
      <xdr:row>3</xdr:row>
      <xdr:rowOff>1238250</xdr:rowOff>
    </xdr:from>
    <xdr:to>
      <xdr:col>13</xdr:col>
      <xdr:colOff>457200</xdr:colOff>
      <xdr:row>3</xdr:row>
      <xdr:rowOff>1466850</xdr:rowOff>
    </xdr:to>
    <xdr:pic>
      <xdr:nvPicPr>
        <xdr:cNvPr id="10559" name="Picture 6">
          <a:extLst>
            <a:ext uri="{FF2B5EF4-FFF2-40B4-BE49-F238E27FC236}">
              <a16:creationId xmlns:a16="http://schemas.microsoft.com/office/drawing/2014/main" id="{00000000-0008-0000-0100-00003F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9061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B7ACDF-8B45-46E1-A1C7-B6DC0AE4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1547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5219F4C2-2706-40CE-888D-A7B77780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394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959E02C-DDE5-47F9-9260-BAB2EEC7A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1547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73DC9F1C-7B3D-4224-9445-5646B5A55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394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23FD3B25-2D97-413F-A205-2C496DBAC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777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923925</xdr:rowOff>
    </xdr:from>
    <xdr:to>
      <xdr:col>11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ABFF88AC-F5FF-44D5-98EB-E354F869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55370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3</xdr:row>
      <xdr:rowOff>1600200</xdr:rowOff>
    </xdr:from>
    <xdr:to>
      <xdr:col>13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98A44378-7B9D-468F-B86A-4F6BDE43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4302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304800</xdr:colOff>
      <xdr:row>3</xdr:row>
      <xdr:rowOff>1238250</xdr:rowOff>
    </xdr:from>
    <xdr:to>
      <xdr:col>13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9967395A-003B-45F8-9687-ABFF9AFC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7160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"/>
  <sheetViews>
    <sheetView zoomScale="84" zoomScaleNormal="84" workbookViewId="0">
      <selection activeCell="Q5" sqref="Q5"/>
    </sheetView>
  </sheetViews>
  <sheetFormatPr defaultRowHeight="12.75" x14ac:dyDescent="0.2"/>
  <cols>
    <col min="1" max="1" width="3.140625" style="3" customWidth="1"/>
    <col min="2" max="2" width="12.5703125" style="3" customWidth="1"/>
    <col min="3" max="3" width="30.85546875" style="3" customWidth="1"/>
    <col min="4" max="4" width="5.85546875" style="3" customWidth="1"/>
    <col min="5" max="5" width="6.85546875" style="3" customWidth="1"/>
    <col min="6" max="11" width="11.7109375" style="3" customWidth="1"/>
    <col min="12" max="12" width="15.28515625" style="3" customWidth="1"/>
    <col min="13" max="13" width="9.140625" style="3" hidden="1" customWidth="1"/>
    <col min="14" max="14" width="15.5703125" style="3" customWidth="1"/>
    <col min="15" max="15" width="15.42578125" style="3" customWidth="1"/>
    <col min="16" max="16" width="14.28515625" style="3" customWidth="1"/>
    <col min="17" max="17" width="28" style="3" customWidth="1"/>
    <col min="18" max="16384" width="9.140625" style="3"/>
  </cols>
  <sheetData>
    <row r="1" spans="1:35" ht="48" customHeight="1" x14ac:dyDescent="0.2">
      <c r="Q1" s="11"/>
      <c r="S1" s="61"/>
      <c r="T1" s="61"/>
      <c r="U1" s="61"/>
      <c r="V1" s="61"/>
      <c r="W1" s="61"/>
      <c r="X1" s="61"/>
      <c r="Y1" s="61"/>
      <c r="Z1" s="61"/>
      <c r="AA1" s="61"/>
      <c r="AB1" s="61"/>
      <c r="AC1" s="8"/>
      <c r="AD1" s="9"/>
      <c r="AE1" s="9"/>
      <c r="AF1" s="9"/>
      <c r="AG1" s="9"/>
      <c r="AH1" s="9"/>
      <c r="AI1" s="8"/>
    </row>
    <row r="2" spans="1:35" ht="39" customHeight="1" x14ac:dyDescent="0.2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7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</row>
    <row r="3" spans="1:35" ht="39" customHeight="1" x14ac:dyDescent="0.25">
      <c r="A3" s="68" t="s">
        <v>0</v>
      </c>
      <c r="B3" s="68" t="s">
        <v>2</v>
      </c>
      <c r="C3" s="69" t="s">
        <v>5</v>
      </c>
      <c r="D3" s="69" t="s">
        <v>1</v>
      </c>
      <c r="E3" s="69" t="s">
        <v>3</v>
      </c>
      <c r="F3" s="63" t="s">
        <v>4</v>
      </c>
      <c r="G3" s="64"/>
      <c r="H3" s="64"/>
      <c r="I3" s="64"/>
      <c r="J3" s="64"/>
      <c r="K3" s="65"/>
      <c r="L3" s="63" t="s">
        <v>10</v>
      </c>
      <c r="M3" s="65"/>
      <c r="N3" s="71" t="s">
        <v>31</v>
      </c>
      <c r="O3" s="71"/>
      <c r="P3" s="71"/>
      <c r="Q3" s="72" t="s">
        <v>12</v>
      </c>
      <c r="R3" s="73"/>
      <c r="S3" s="73"/>
      <c r="T3" s="74"/>
    </row>
    <row r="4" spans="1:35" ht="159" customHeight="1" x14ac:dyDescent="0.2">
      <c r="A4" s="68"/>
      <c r="B4" s="69"/>
      <c r="C4" s="70"/>
      <c r="D4" s="70"/>
      <c r="E4" s="70"/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27</v>
      </c>
      <c r="M4" s="5" t="s">
        <v>9</v>
      </c>
      <c r="N4" s="4" t="s">
        <v>8</v>
      </c>
      <c r="O4" s="4" t="s">
        <v>6</v>
      </c>
      <c r="P4" s="4" t="s">
        <v>7</v>
      </c>
      <c r="Q4" s="1" t="s">
        <v>13</v>
      </c>
      <c r="R4" s="23" t="s">
        <v>28</v>
      </c>
      <c r="S4" s="23" t="s">
        <v>29</v>
      </c>
      <c r="T4" s="23" t="s">
        <v>30</v>
      </c>
    </row>
    <row r="5" spans="1:35" s="2" customFormat="1" ht="72" x14ac:dyDescent="0.25">
      <c r="A5" s="21">
        <v>1</v>
      </c>
      <c r="B5" s="12" t="s">
        <v>14</v>
      </c>
      <c r="C5" s="13" t="s">
        <v>16</v>
      </c>
      <c r="D5" s="14" t="s">
        <v>18</v>
      </c>
      <c r="E5" s="15">
        <v>60</v>
      </c>
      <c r="F5" s="14">
        <v>46.97</v>
      </c>
      <c r="G5" s="14">
        <v>54.25</v>
      </c>
      <c r="H5" s="14">
        <v>42.85</v>
      </c>
      <c r="I5" s="20"/>
      <c r="J5" s="20"/>
      <c r="K5" s="20"/>
      <c r="L5" s="7"/>
      <c r="M5" s="6"/>
      <c r="N5" s="17">
        <f>AVERAGE(F5:H5)</f>
        <v>48.023333333333333</v>
      </c>
      <c r="O5" s="18">
        <f>SQRT(((SUM((POWER(H5-N5,2)),(POWER(G5-N5,2)),(POWER(F5-N5,2)))/(COLUMNS(F5:H5)-1))))</f>
        <v>5.7725326619546573</v>
      </c>
      <c r="P5" s="18">
        <f>O5/N5*100</f>
        <v>12.020266527288104</v>
      </c>
      <c r="Q5" s="19">
        <f>((E5/3)*(SUM(F5:H5)))</f>
        <v>2881.3999999999996</v>
      </c>
      <c r="R5" s="24">
        <f>Q5/E5</f>
        <v>48.023333333333326</v>
      </c>
      <c r="S5" s="19" t="b">
        <f>'612 355,00'!P5=ROUNDDOWN(R5,8)</f>
        <v>0</v>
      </c>
      <c r="T5" s="19">
        <f>S5*E5</f>
        <v>0</v>
      </c>
    </row>
    <row r="6" spans="1:35" s="10" customFormat="1" ht="98.25" customHeight="1" x14ac:dyDescent="0.25">
      <c r="A6" s="22">
        <v>2</v>
      </c>
      <c r="B6" s="12" t="s">
        <v>15</v>
      </c>
      <c r="C6" s="13" t="s">
        <v>17</v>
      </c>
      <c r="D6" s="14" t="s">
        <v>18</v>
      </c>
      <c r="E6" s="15">
        <v>25</v>
      </c>
      <c r="F6" s="14">
        <v>2.0699999999999998</v>
      </c>
      <c r="G6" s="14">
        <v>2.2200000000000002</v>
      </c>
      <c r="H6" s="14">
        <v>1.78</v>
      </c>
      <c r="I6" s="20"/>
      <c r="J6" s="20"/>
      <c r="K6" s="20"/>
      <c r="L6" s="7"/>
      <c r="M6" s="16"/>
      <c r="N6" s="17">
        <f>AVERAGE(F6:H6)</f>
        <v>2.0233333333333334</v>
      </c>
      <c r="O6" s="18">
        <f>SQRT(((SUM((POWER(H6-N6,2)),(POWER(G6-N6,2)),(POWER(F6-N6,2)))/(COLUMNS(F6:H6)-1))))</f>
        <v>0.22368132093076828</v>
      </c>
      <c r="P6" s="18">
        <f>O6/N6*100</f>
        <v>11.055089996578333</v>
      </c>
      <c r="Q6" s="19">
        <f>((E6/3)*(SUM(F6:H6)))</f>
        <v>50.583333333333343</v>
      </c>
      <c r="R6" s="24">
        <f>Q6/E6</f>
        <v>2.0233333333333339</v>
      </c>
      <c r="S6" s="19">
        <f>ROUNDDOWN(R6,2)</f>
        <v>2.02</v>
      </c>
      <c r="T6" s="19">
        <f>S6*E6</f>
        <v>50.5</v>
      </c>
    </row>
    <row r="7" spans="1:35" ht="15.75" customHeight="1" x14ac:dyDescent="0.2">
      <c r="A7" s="61" t="s">
        <v>26</v>
      </c>
      <c r="B7" s="61"/>
      <c r="C7" s="61"/>
      <c r="D7" s="61"/>
      <c r="E7" s="61"/>
      <c r="F7" s="61"/>
      <c r="G7" s="61"/>
      <c r="H7" s="61"/>
      <c r="I7" s="61"/>
      <c r="J7" s="61"/>
      <c r="K7" s="8"/>
      <c r="L7" s="9"/>
      <c r="M7" s="9"/>
      <c r="N7" s="9"/>
      <c r="O7" s="9"/>
      <c r="P7" s="9"/>
      <c r="Q7" s="8"/>
      <c r="T7" s="25">
        <f>SUM(T5:T6)</f>
        <v>50.5</v>
      </c>
    </row>
    <row r="8" spans="1:35" ht="36" customHeight="1" x14ac:dyDescent="0.2">
      <c r="A8" s="62" t="s">
        <v>25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</row>
    <row r="9" spans="1:35" x14ac:dyDescent="0.2">
      <c r="A9" s="3" t="s">
        <v>32</v>
      </c>
    </row>
  </sheetData>
  <mergeCells count="14">
    <mergeCell ref="S1:AB1"/>
    <mergeCell ref="S2:AI2"/>
    <mergeCell ref="F3:K3"/>
    <mergeCell ref="A7:J7"/>
    <mergeCell ref="A8:Q8"/>
    <mergeCell ref="A2:Q2"/>
    <mergeCell ref="A3:A4"/>
    <mergeCell ref="B3:B4"/>
    <mergeCell ref="C3:C4"/>
    <mergeCell ref="D3:D4"/>
    <mergeCell ref="E3:E4"/>
    <mergeCell ref="L3:M3"/>
    <mergeCell ref="N3:P3"/>
    <mergeCell ref="Q3:T3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12"/>
  <sheetViews>
    <sheetView view="pageBreakPreview" topLeftCell="A10" zoomScaleNormal="100" zoomScaleSheetLayoutView="100" workbookViewId="0">
      <selection activeCell="B104" sqref="B104"/>
    </sheetView>
  </sheetViews>
  <sheetFormatPr defaultRowHeight="12.75" x14ac:dyDescent="0.2"/>
  <cols>
    <col min="1" max="1" width="3.140625" style="3" customWidth="1"/>
    <col min="2" max="2" width="68.85546875" style="3" customWidth="1"/>
    <col min="3" max="3" width="12" style="3" customWidth="1"/>
    <col min="4" max="4" width="8.140625" style="3" customWidth="1"/>
    <col min="5" max="5" width="6.85546875" style="3" customWidth="1"/>
    <col min="6" max="6" width="14.85546875" style="3" customWidth="1"/>
    <col min="7" max="8" width="14.28515625" style="3" customWidth="1"/>
    <col min="9" max="10" width="13.28515625" style="3" customWidth="1"/>
    <col min="11" max="11" width="15.5703125" style="3" customWidth="1"/>
    <col min="12" max="12" width="28.85546875" style="3" customWidth="1"/>
    <col min="13" max="13" width="14.28515625" style="3" customWidth="1"/>
    <col min="14" max="14" width="25.42578125" style="3" customWidth="1"/>
    <col min="15" max="15" width="13.7109375" style="3" customWidth="1"/>
    <col min="16" max="16" width="9" style="3" customWidth="1"/>
    <col min="17" max="17" width="23.28515625" style="3" customWidth="1"/>
    <col min="18" max="18" width="7.7109375" style="3" customWidth="1"/>
    <col min="19" max="16384" width="9.140625" style="3"/>
  </cols>
  <sheetData>
    <row r="1" spans="1:32" ht="48" customHeight="1" x14ac:dyDescent="0.2">
      <c r="B1" s="37"/>
      <c r="C1" s="37"/>
      <c r="D1" s="16"/>
      <c r="L1" s="3">
        <f>14025/33</f>
        <v>425</v>
      </c>
      <c r="M1" s="3">
        <f>N1*33</f>
        <v>91162.5</v>
      </c>
      <c r="N1" s="11">
        <f>425+2337.5</f>
        <v>2762.5</v>
      </c>
      <c r="O1" s="93"/>
      <c r="P1" s="93"/>
      <c r="Q1" s="93"/>
      <c r="R1" s="26"/>
      <c r="S1" s="26"/>
      <c r="T1" s="26"/>
      <c r="U1" s="26"/>
      <c r="V1" s="26"/>
      <c r="W1" s="26"/>
      <c r="X1" s="26"/>
      <c r="Y1" s="26"/>
      <c r="Z1" s="29"/>
      <c r="AA1" s="29"/>
      <c r="AB1" s="29"/>
      <c r="AC1" s="29"/>
      <c r="AD1" s="29"/>
      <c r="AE1" s="29"/>
      <c r="AF1" s="29"/>
    </row>
    <row r="2" spans="1:32" ht="39" customHeight="1" x14ac:dyDescent="0.2">
      <c r="A2" s="85" t="s">
        <v>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  <c r="O2" s="94"/>
      <c r="P2" s="94"/>
      <c r="Q2" s="94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</row>
    <row r="3" spans="1:32" ht="39" customHeight="1" x14ac:dyDescent="0.2">
      <c r="A3" s="63" t="s">
        <v>0</v>
      </c>
      <c r="B3" s="68" t="s">
        <v>2</v>
      </c>
      <c r="C3" s="69" t="s">
        <v>39</v>
      </c>
      <c r="D3" s="68" t="s">
        <v>1</v>
      </c>
      <c r="E3" s="68" t="s">
        <v>3</v>
      </c>
      <c r="F3" s="68" t="s">
        <v>33</v>
      </c>
      <c r="G3" s="68"/>
      <c r="H3" s="68"/>
      <c r="I3" s="38"/>
      <c r="J3" s="38"/>
      <c r="K3" s="71" t="s">
        <v>31</v>
      </c>
      <c r="L3" s="71"/>
      <c r="M3" s="71"/>
      <c r="N3" s="72" t="s">
        <v>12</v>
      </c>
      <c r="O3" s="95"/>
      <c r="P3" s="95"/>
      <c r="Q3" s="96"/>
    </row>
    <row r="4" spans="1:32" ht="159" customHeight="1" x14ac:dyDescent="0.2">
      <c r="A4" s="63"/>
      <c r="B4" s="68"/>
      <c r="C4" s="89"/>
      <c r="D4" s="68"/>
      <c r="E4" s="68"/>
      <c r="F4" s="39" t="s">
        <v>46</v>
      </c>
      <c r="G4" s="39" t="s">
        <v>44</v>
      </c>
      <c r="H4" s="39" t="s">
        <v>45</v>
      </c>
      <c r="I4" s="87" t="s">
        <v>37</v>
      </c>
      <c r="J4" s="88"/>
      <c r="K4" s="4" t="s">
        <v>8</v>
      </c>
      <c r="L4" s="4" t="s">
        <v>6</v>
      </c>
      <c r="M4" s="4" t="s">
        <v>7</v>
      </c>
      <c r="N4" s="1" t="s">
        <v>34</v>
      </c>
      <c r="O4" s="23" t="s">
        <v>28</v>
      </c>
      <c r="P4" s="23" t="s">
        <v>29</v>
      </c>
      <c r="Q4" s="23" t="s">
        <v>30</v>
      </c>
    </row>
    <row r="5" spans="1:32" s="2" customFormat="1" ht="16.5" customHeight="1" x14ac:dyDescent="0.2">
      <c r="A5" s="72" t="s">
        <v>47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2"/>
    </row>
    <row r="6" spans="1:32" s="2" customFormat="1" ht="12.75" customHeight="1" x14ac:dyDescent="0.25">
      <c r="A6" s="42">
        <v>1</v>
      </c>
      <c r="B6" s="47" t="s">
        <v>49</v>
      </c>
      <c r="C6" s="45" t="s">
        <v>81</v>
      </c>
      <c r="D6" s="48" t="s">
        <v>79</v>
      </c>
      <c r="E6" s="48">
        <v>33</v>
      </c>
      <c r="F6" s="49">
        <v>425</v>
      </c>
      <c r="G6" s="30">
        <v>460</v>
      </c>
      <c r="H6" s="30">
        <v>16698</v>
      </c>
      <c r="I6" s="30" t="s">
        <v>38</v>
      </c>
      <c r="J6" s="30"/>
      <c r="K6" s="17">
        <f t="shared" ref="K6:K53" si="0">AVERAGE(F6:H6)</f>
        <v>5861</v>
      </c>
      <c r="L6" s="18">
        <f t="shared" ref="L6:L91" si="1">SQRT(((SUM((POWER(F6-K6,2)),(POWER(G6-K6,2)),(POWER(H6-K6,2)),))/(COLUMNS(F6:H6)-1)))</f>
        <v>9385.133616523528</v>
      </c>
      <c r="M6" s="18">
        <f t="shared" ref="M6:M86" si="2">L6/K6*100</f>
        <v>160.12853807410897</v>
      </c>
      <c r="N6" s="31">
        <f t="shared" ref="N6:N53" si="3">((E6/3)*(SUM(F6:H6)))</f>
        <v>193413</v>
      </c>
      <c r="O6" s="32">
        <f>N6/E6</f>
        <v>5861</v>
      </c>
      <c r="P6" s="31">
        <f>ROUND(O6,2)</f>
        <v>5861</v>
      </c>
      <c r="Q6" s="17">
        <f>P6*E6</f>
        <v>193413</v>
      </c>
      <c r="S6" s="2">
        <f>K6/E6</f>
        <v>177.60606060606059</v>
      </c>
    </row>
    <row r="7" spans="1:32" s="2" customFormat="1" ht="12.75" customHeight="1" x14ac:dyDescent="0.25">
      <c r="A7" s="42">
        <v>2</v>
      </c>
      <c r="B7" s="47" t="s">
        <v>50</v>
      </c>
      <c r="C7" s="46" t="s">
        <v>82</v>
      </c>
      <c r="D7" s="48" t="s">
        <v>48</v>
      </c>
      <c r="E7" s="48">
        <v>2</v>
      </c>
      <c r="F7" s="49">
        <v>1750</v>
      </c>
      <c r="G7" s="30">
        <v>3860</v>
      </c>
      <c r="H7" s="30">
        <v>4246</v>
      </c>
      <c r="I7" s="30"/>
      <c r="J7" s="30"/>
      <c r="K7" s="17">
        <f t="shared" si="0"/>
        <v>3285.3333333333335</v>
      </c>
      <c r="L7" s="18">
        <f t="shared" si="1"/>
        <v>1343.5718564086303</v>
      </c>
      <c r="M7" s="18">
        <f t="shared" si="2"/>
        <v>40.896058941009443</v>
      </c>
      <c r="N7" s="31">
        <f t="shared" si="3"/>
        <v>6570.6666666666661</v>
      </c>
      <c r="O7" s="32">
        <f t="shared" ref="O7:O53" si="4">N7/E7</f>
        <v>3285.333333333333</v>
      </c>
      <c r="P7" s="31">
        <f t="shared" ref="P7:P35" si="5">ROUND(O7,2)</f>
        <v>3285.33</v>
      </c>
      <c r="Q7" s="17">
        <f t="shared" ref="Q7:Q35" si="6">P7*E7</f>
        <v>6570.66</v>
      </c>
      <c r="S7" s="2">
        <f t="shared" ref="S7:S35" si="7">K7/E7</f>
        <v>1642.6666666666667</v>
      </c>
    </row>
    <row r="8" spans="1:32" s="2" customFormat="1" ht="12.75" customHeight="1" x14ac:dyDescent="0.25">
      <c r="A8" s="42">
        <v>3</v>
      </c>
      <c r="B8" s="47" t="s">
        <v>51</v>
      </c>
      <c r="C8" s="46" t="s">
        <v>83</v>
      </c>
      <c r="D8" s="48" t="s">
        <v>48</v>
      </c>
      <c r="E8" s="48">
        <v>1</v>
      </c>
      <c r="F8" s="49">
        <v>6350</v>
      </c>
      <c r="G8" s="30">
        <v>6480</v>
      </c>
      <c r="H8" s="30">
        <v>7128</v>
      </c>
      <c r="I8" s="30"/>
      <c r="J8" s="30"/>
      <c r="K8" s="17">
        <f t="shared" si="0"/>
        <v>6652.666666666667</v>
      </c>
      <c r="L8" s="18">
        <f t="shared" si="1"/>
        <v>416.75092481401089</v>
      </c>
      <c r="M8" s="18">
        <f t="shared" si="2"/>
        <v>6.2644191524302677</v>
      </c>
      <c r="N8" s="31">
        <f t="shared" si="3"/>
        <v>6652.6666666666661</v>
      </c>
      <c r="O8" s="32">
        <f t="shared" si="4"/>
        <v>6652.6666666666661</v>
      </c>
      <c r="P8" s="31">
        <f t="shared" si="5"/>
        <v>6652.67</v>
      </c>
      <c r="Q8" s="17">
        <f t="shared" si="6"/>
        <v>6652.67</v>
      </c>
      <c r="S8" s="2">
        <f t="shared" si="7"/>
        <v>6652.666666666667</v>
      </c>
    </row>
    <row r="9" spans="1:32" s="2" customFormat="1" ht="12.75" customHeight="1" x14ac:dyDescent="0.25">
      <c r="A9" s="42">
        <v>4</v>
      </c>
      <c r="B9" s="47" t="s">
        <v>52</v>
      </c>
      <c r="C9" s="46" t="s">
        <v>83</v>
      </c>
      <c r="D9" s="48" t="s">
        <v>48</v>
      </c>
      <c r="E9" s="48">
        <v>1</v>
      </c>
      <c r="F9" s="49">
        <v>5500</v>
      </c>
      <c r="G9" s="30">
        <v>5670</v>
      </c>
      <c r="H9" s="30">
        <v>6237</v>
      </c>
      <c r="I9" s="30"/>
      <c r="J9" s="30"/>
      <c r="K9" s="17">
        <f t="shared" si="0"/>
        <v>5802.333333333333</v>
      </c>
      <c r="L9" s="18">
        <f t="shared" si="1"/>
        <v>385.90974765265173</v>
      </c>
      <c r="M9" s="18">
        <f t="shared" si="2"/>
        <v>6.6509406730508145</v>
      </c>
      <c r="N9" s="31">
        <f t="shared" si="3"/>
        <v>5802.333333333333</v>
      </c>
      <c r="O9" s="32">
        <f t="shared" si="4"/>
        <v>5802.333333333333</v>
      </c>
      <c r="P9" s="31">
        <f t="shared" si="5"/>
        <v>5802.33</v>
      </c>
      <c r="Q9" s="17">
        <f t="shared" si="6"/>
        <v>5802.33</v>
      </c>
      <c r="S9" s="2">
        <f t="shared" si="7"/>
        <v>5802.333333333333</v>
      </c>
    </row>
    <row r="10" spans="1:32" s="2" customFormat="1" ht="12.75" customHeight="1" x14ac:dyDescent="0.25">
      <c r="A10" s="42">
        <v>5</v>
      </c>
      <c r="B10" s="47" t="s">
        <v>53</v>
      </c>
      <c r="C10" s="46" t="s">
        <v>83</v>
      </c>
      <c r="D10" s="48" t="s">
        <v>48</v>
      </c>
      <c r="E10" s="48">
        <v>1</v>
      </c>
      <c r="F10" s="49">
        <v>180</v>
      </c>
      <c r="G10" s="30">
        <v>200</v>
      </c>
      <c r="H10" s="30">
        <v>220</v>
      </c>
      <c r="I10" s="30"/>
      <c r="J10" s="30"/>
      <c r="K10" s="17">
        <f t="shared" si="0"/>
        <v>200</v>
      </c>
      <c r="L10" s="18">
        <f t="shared" si="1"/>
        <v>20</v>
      </c>
      <c r="M10" s="18">
        <f t="shared" si="2"/>
        <v>10</v>
      </c>
      <c r="N10" s="31">
        <f t="shared" si="3"/>
        <v>200</v>
      </c>
      <c r="O10" s="32">
        <f t="shared" si="4"/>
        <v>200</v>
      </c>
      <c r="P10" s="31">
        <f t="shared" si="5"/>
        <v>200</v>
      </c>
      <c r="Q10" s="17">
        <f t="shared" si="6"/>
        <v>200</v>
      </c>
      <c r="S10" s="2">
        <f t="shared" si="7"/>
        <v>200</v>
      </c>
    </row>
    <row r="11" spans="1:32" s="2" customFormat="1" ht="12.75" customHeight="1" x14ac:dyDescent="0.25">
      <c r="A11" s="42">
        <v>6</v>
      </c>
      <c r="B11" s="47" t="s">
        <v>54</v>
      </c>
      <c r="C11" s="46" t="s">
        <v>82</v>
      </c>
      <c r="D11" s="48" t="s">
        <v>48</v>
      </c>
      <c r="E11" s="48">
        <v>1</v>
      </c>
      <c r="F11" s="49">
        <v>5650</v>
      </c>
      <c r="G11" s="30">
        <v>5830</v>
      </c>
      <c r="H11" s="30">
        <v>6413</v>
      </c>
      <c r="I11" s="30"/>
      <c r="J11" s="30"/>
      <c r="K11" s="17">
        <f t="shared" si="0"/>
        <v>5964.333333333333</v>
      </c>
      <c r="L11" s="18">
        <f t="shared" si="1"/>
        <v>398.84374551111279</v>
      </c>
      <c r="M11" s="18">
        <f t="shared" si="2"/>
        <v>6.6871471331433439</v>
      </c>
      <c r="N11" s="31">
        <f t="shared" si="3"/>
        <v>5964.333333333333</v>
      </c>
      <c r="O11" s="32">
        <f t="shared" si="4"/>
        <v>5964.333333333333</v>
      </c>
      <c r="P11" s="31">
        <f t="shared" si="5"/>
        <v>5964.33</v>
      </c>
      <c r="Q11" s="17">
        <f t="shared" si="6"/>
        <v>5964.33</v>
      </c>
      <c r="S11" s="2">
        <f t="shared" si="7"/>
        <v>5964.333333333333</v>
      </c>
    </row>
    <row r="12" spans="1:32" s="2" customFormat="1" ht="12.75" customHeight="1" x14ac:dyDescent="0.25">
      <c r="A12" s="42">
        <v>7</v>
      </c>
      <c r="B12" s="47" t="s">
        <v>55</v>
      </c>
      <c r="C12" s="46" t="s">
        <v>85</v>
      </c>
      <c r="D12" s="48" t="s">
        <v>48</v>
      </c>
      <c r="E12" s="48">
        <v>1</v>
      </c>
      <c r="F12" s="49">
        <v>3000</v>
      </c>
      <c r="G12" s="30">
        <v>3120</v>
      </c>
      <c r="H12" s="30">
        <v>3432</v>
      </c>
      <c r="I12" s="30"/>
      <c r="J12" s="30"/>
      <c r="K12" s="17">
        <f t="shared" si="0"/>
        <v>3184</v>
      </c>
      <c r="L12" s="18">
        <f t="shared" si="1"/>
        <v>222.99775783626166</v>
      </c>
      <c r="M12" s="18">
        <f t="shared" si="2"/>
        <v>7.0036984245057052</v>
      </c>
      <c r="N12" s="31">
        <f t="shared" si="3"/>
        <v>3184</v>
      </c>
      <c r="O12" s="32">
        <f t="shared" si="4"/>
        <v>3184</v>
      </c>
      <c r="P12" s="31">
        <f t="shared" si="5"/>
        <v>3184</v>
      </c>
      <c r="Q12" s="17">
        <f t="shared" si="6"/>
        <v>3184</v>
      </c>
      <c r="S12" s="2">
        <f t="shared" si="7"/>
        <v>3184</v>
      </c>
    </row>
    <row r="13" spans="1:32" s="2" customFormat="1" ht="12.75" customHeight="1" x14ac:dyDescent="0.25">
      <c r="A13" s="42">
        <v>8</v>
      </c>
      <c r="B13" s="47" t="s">
        <v>56</v>
      </c>
      <c r="C13" s="46" t="s">
        <v>84</v>
      </c>
      <c r="D13" s="48" t="s">
        <v>48</v>
      </c>
      <c r="E13" s="48">
        <v>1</v>
      </c>
      <c r="F13" s="49">
        <v>4000</v>
      </c>
      <c r="G13" s="30">
        <v>3940</v>
      </c>
      <c r="H13" s="30">
        <v>4334</v>
      </c>
      <c r="I13" s="30"/>
      <c r="J13" s="30"/>
      <c r="K13" s="17">
        <f t="shared" si="0"/>
        <v>4091.3333333333335</v>
      </c>
      <c r="L13" s="18">
        <f t="shared" si="1"/>
        <v>212.28597064651569</v>
      </c>
      <c r="M13" s="18">
        <f t="shared" si="2"/>
        <v>5.1886745310375346</v>
      </c>
      <c r="N13" s="31">
        <f t="shared" si="3"/>
        <v>4091.333333333333</v>
      </c>
      <c r="O13" s="32">
        <f t="shared" si="4"/>
        <v>4091.333333333333</v>
      </c>
      <c r="P13" s="31">
        <f t="shared" si="5"/>
        <v>4091.33</v>
      </c>
      <c r="Q13" s="17">
        <f t="shared" si="6"/>
        <v>4091.33</v>
      </c>
      <c r="S13" s="2">
        <f t="shared" si="7"/>
        <v>4091.3333333333335</v>
      </c>
    </row>
    <row r="14" spans="1:32" s="2" customFormat="1" ht="12.75" customHeight="1" x14ac:dyDescent="0.25">
      <c r="A14" s="42">
        <v>9</v>
      </c>
      <c r="B14" s="47" t="s">
        <v>57</v>
      </c>
      <c r="C14" s="46" t="s">
        <v>84</v>
      </c>
      <c r="D14" s="48" t="s">
        <v>48</v>
      </c>
      <c r="E14" s="48">
        <v>1</v>
      </c>
      <c r="F14" s="49">
        <v>2215</v>
      </c>
      <c r="G14" s="30">
        <v>2350</v>
      </c>
      <c r="H14" s="30">
        <v>2585</v>
      </c>
      <c r="I14" s="30"/>
      <c r="J14" s="30"/>
      <c r="K14" s="17">
        <f t="shared" si="0"/>
        <v>2383.3333333333335</v>
      </c>
      <c r="L14" s="18">
        <f t="shared" si="1"/>
        <v>187.23870682455947</v>
      </c>
      <c r="M14" s="18">
        <f t="shared" si="2"/>
        <v>7.8561695171143837</v>
      </c>
      <c r="N14" s="31">
        <f t="shared" si="3"/>
        <v>2383.333333333333</v>
      </c>
      <c r="O14" s="32">
        <f t="shared" si="4"/>
        <v>2383.333333333333</v>
      </c>
      <c r="P14" s="31">
        <f t="shared" si="5"/>
        <v>2383.33</v>
      </c>
      <c r="Q14" s="17">
        <f t="shared" si="6"/>
        <v>2383.33</v>
      </c>
      <c r="S14" s="2">
        <f t="shared" si="7"/>
        <v>2383.3333333333335</v>
      </c>
    </row>
    <row r="15" spans="1:32" s="2" customFormat="1" ht="12.75" customHeight="1" x14ac:dyDescent="0.25">
      <c r="A15" s="42">
        <v>10</v>
      </c>
      <c r="B15" s="47" t="s">
        <v>58</v>
      </c>
      <c r="C15" s="46" t="s">
        <v>86</v>
      </c>
      <c r="D15" s="48" t="s">
        <v>48</v>
      </c>
      <c r="E15" s="48">
        <v>2</v>
      </c>
      <c r="F15" s="49">
        <v>365</v>
      </c>
      <c r="G15" s="30">
        <v>800</v>
      </c>
      <c r="H15" s="30">
        <v>880</v>
      </c>
      <c r="I15" s="30"/>
      <c r="J15" s="30"/>
      <c r="K15" s="17">
        <f t="shared" si="0"/>
        <v>681.66666666666663</v>
      </c>
      <c r="L15" s="18">
        <f t="shared" si="1"/>
        <v>277.14316396644773</v>
      </c>
      <c r="M15" s="18">
        <f t="shared" si="2"/>
        <v>40.656698870383536</v>
      </c>
      <c r="N15" s="31">
        <f t="shared" si="3"/>
        <v>1363.3333333333333</v>
      </c>
      <c r="O15" s="32">
        <f t="shared" si="4"/>
        <v>681.66666666666663</v>
      </c>
      <c r="P15" s="31">
        <f t="shared" si="5"/>
        <v>681.67</v>
      </c>
      <c r="Q15" s="17">
        <f t="shared" si="6"/>
        <v>1363.34</v>
      </c>
      <c r="S15" s="2">
        <f t="shared" si="7"/>
        <v>340.83333333333331</v>
      </c>
    </row>
    <row r="16" spans="1:32" s="2" customFormat="1" ht="12.75" customHeight="1" x14ac:dyDescent="0.25">
      <c r="A16" s="42">
        <v>11</v>
      </c>
      <c r="B16" s="47" t="s">
        <v>59</v>
      </c>
      <c r="C16" s="46" t="s">
        <v>87</v>
      </c>
      <c r="D16" s="48" t="s">
        <v>80</v>
      </c>
      <c r="E16" s="48">
        <v>1</v>
      </c>
      <c r="F16" s="49">
        <v>741</v>
      </c>
      <c r="G16" s="30">
        <v>760</v>
      </c>
      <c r="H16" s="30">
        <v>836</v>
      </c>
      <c r="I16" s="30"/>
      <c r="J16" s="30"/>
      <c r="K16" s="17">
        <f t="shared" si="0"/>
        <v>779</v>
      </c>
      <c r="L16" s="18">
        <f t="shared" si="1"/>
        <v>50.269274910227224</v>
      </c>
      <c r="M16" s="18">
        <f t="shared" si="2"/>
        <v>6.4530519782063189</v>
      </c>
      <c r="N16" s="31">
        <f t="shared" si="3"/>
        <v>779</v>
      </c>
      <c r="O16" s="32">
        <f t="shared" si="4"/>
        <v>779</v>
      </c>
      <c r="P16" s="31">
        <f t="shared" si="5"/>
        <v>779</v>
      </c>
      <c r="Q16" s="17">
        <f t="shared" si="6"/>
        <v>779</v>
      </c>
      <c r="S16" s="2">
        <f t="shared" si="7"/>
        <v>779</v>
      </c>
    </row>
    <row r="17" spans="1:19" s="2" customFormat="1" ht="12.75" customHeight="1" x14ac:dyDescent="0.25">
      <c r="A17" s="42">
        <v>12</v>
      </c>
      <c r="B17" s="47" t="s">
        <v>60</v>
      </c>
      <c r="C17" s="46" t="s">
        <v>88</v>
      </c>
      <c r="D17" s="48" t="s">
        <v>48</v>
      </c>
      <c r="E17" s="48">
        <v>2</v>
      </c>
      <c r="F17" s="49">
        <v>16500</v>
      </c>
      <c r="G17" s="30">
        <v>33600</v>
      </c>
      <c r="H17" s="30">
        <v>36960</v>
      </c>
      <c r="I17" s="30"/>
      <c r="J17" s="30"/>
      <c r="K17" s="17">
        <f t="shared" si="0"/>
        <v>29020</v>
      </c>
      <c r="L17" s="18">
        <f t="shared" si="1"/>
        <v>10972.018957329594</v>
      </c>
      <c r="M17" s="18">
        <f t="shared" si="2"/>
        <v>37.808473319536851</v>
      </c>
      <c r="N17" s="31">
        <f t="shared" si="3"/>
        <v>58040</v>
      </c>
      <c r="O17" s="32">
        <f t="shared" si="4"/>
        <v>29020</v>
      </c>
      <c r="P17" s="31">
        <f t="shared" si="5"/>
        <v>29020</v>
      </c>
      <c r="Q17" s="17">
        <f t="shared" si="6"/>
        <v>58040</v>
      </c>
      <c r="S17" s="2">
        <f t="shared" si="7"/>
        <v>14510</v>
      </c>
    </row>
    <row r="18" spans="1:19" s="2" customFormat="1" ht="12.75" customHeight="1" x14ac:dyDescent="0.25">
      <c r="A18" s="42">
        <v>13</v>
      </c>
      <c r="B18" s="47" t="s">
        <v>61</v>
      </c>
      <c r="C18" s="46" t="s">
        <v>89</v>
      </c>
      <c r="D18" s="48" t="s">
        <v>48</v>
      </c>
      <c r="E18" s="48">
        <v>1</v>
      </c>
      <c r="F18" s="49">
        <v>31000</v>
      </c>
      <c r="G18" s="30">
        <v>33450</v>
      </c>
      <c r="H18" s="30">
        <v>36795</v>
      </c>
      <c r="I18" s="30"/>
      <c r="J18" s="30"/>
      <c r="K18" s="17">
        <f t="shared" si="0"/>
        <v>33748.333333333336</v>
      </c>
      <c r="L18" s="18">
        <f t="shared" si="1"/>
        <v>2908.9961040423091</v>
      </c>
      <c r="M18" s="18">
        <f t="shared" si="2"/>
        <v>8.6196733785638067</v>
      </c>
      <c r="N18" s="31">
        <f t="shared" si="3"/>
        <v>33748.333333333328</v>
      </c>
      <c r="O18" s="32">
        <f t="shared" si="4"/>
        <v>33748.333333333328</v>
      </c>
      <c r="P18" s="31">
        <f t="shared" si="5"/>
        <v>33748.33</v>
      </c>
      <c r="Q18" s="17">
        <f t="shared" si="6"/>
        <v>33748.33</v>
      </c>
      <c r="S18" s="2">
        <f t="shared" si="7"/>
        <v>33748.333333333336</v>
      </c>
    </row>
    <row r="19" spans="1:19" s="2" customFormat="1" ht="12.75" customHeight="1" x14ac:dyDescent="0.25">
      <c r="A19" s="42">
        <v>14</v>
      </c>
      <c r="B19" s="47" t="s">
        <v>62</v>
      </c>
      <c r="C19" s="46" t="s">
        <v>90</v>
      </c>
      <c r="D19" s="48" t="s">
        <v>48</v>
      </c>
      <c r="E19" s="48">
        <v>1</v>
      </c>
      <c r="F19" s="49">
        <v>1600</v>
      </c>
      <c r="G19" s="30">
        <v>1800</v>
      </c>
      <c r="H19" s="30">
        <v>1980</v>
      </c>
      <c r="I19" s="30"/>
      <c r="J19" s="30"/>
      <c r="K19" s="17">
        <f t="shared" si="0"/>
        <v>1793.3333333333333</v>
      </c>
      <c r="L19" s="18">
        <f t="shared" si="1"/>
        <v>190.08769905844338</v>
      </c>
      <c r="M19" s="18">
        <f t="shared" si="2"/>
        <v>10.599685821102792</v>
      </c>
      <c r="N19" s="31">
        <f t="shared" si="3"/>
        <v>1793.3333333333333</v>
      </c>
      <c r="O19" s="32">
        <f t="shared" si="4"/>
        <v>1793.3333333333333</v>
      </c>
      <c r="P19" s="31">
        <f t="shared" si="5"/>
        <v>1793.33</v>
      </c>
      <c r="Q19" s="17">
        <f t="shared" si="6"/>
        <v>1793.33</v>
      </c>
      <c r="S19" s="2">
        <f t="shared" si="7"/>
        <v>1793.3333333333333</v>
      </c>
    </row>
    <row r="20" spans="1:19" s="2" customFormat="1" ht="12.75" customHeight="1" x14ac:dyDescent="0.25">
      <c r="A20" s="42">
        <v>15</v>
      </c>
      <c r="B20" s="47" t="s">
        <v>63</v>
      </c>
      <c r="C20" s="46" t="s">
        <v>91</v>
      </c>
      <c r="D20" s="48" t="s">
        <v>48</v>
      </c>
      <c r="E20" s="48">
        <v>1</v>
      </c>
      <c r="F20" s="49">
        <v>2800</v>
      </c>
      <c r="G20" s="30">
        <v>2730</v>
      </c>
      <c r="H20" s="30">
        <v>3003</v>
      </c>
      <c r="I20" s="30"/>
      <c r="J20" s="30"/>
      <c r="K20" s="17">
        <f t="shared" si="0"/>
        <v>2844.3333333333335</v>
      </c>
      <c r="L20" s="18">
        <f t="shared" si="1"/>
        <v>141.79680297289264</v>
      </c>
      <c r="M20" s="18">
        <f t="shared" si="2"/>
        <v>4.9852385903981933</v>
      </c>
      <c r="N20" s="31">
        <f t="shared" si="3"/>
        <v>2844.333333333333</v>
      </c>
      <c r="O20" s="32">
        <f t="shared" si="4"/>
        <v>2844.333333333333</v>
      </c>
      <c r="P20" s="31">
        <f t="shared" si="5"/>
        <v>2844.33</v>
      </c>
      <c r="Q20" s="17">
        <f t="shared" si="6"/>
        <v>2844.33</v>
      </c>
      <c r="S20" s="2">
        <f t="shared" si="7"/>
        <v>2844.3333333333335</v>
      </c>
    </row>
    <row r="21" spans="1:19" s="2" customFormat="1" ht="12.75" customHeight="1" x14ac:dyDescent="0.25">
      <c r="A21" s="42">
        <v>16</v>
      </c>
      <c r="B21" s="47" t="s">
        <v>64</v>
      </c>
      <c r="C21" s="46" t="s">
        <v>92</v>
      </c>
      <c r="D21" s="48" t="s">
        <v>48</v>
      </c>
      <c r="E21" s="48">
        <v>2</v>
      </c>
      <c r="F21" s="49">
        <v>800</v>
      </c>
      <c r="G21" s="30">
        <v>1800</v>
      </c>
      <c r="H21" s="30">
        <v>1980</v>
      </c>
      <c r="I21" s="30"/>
      <c r="J21" s="30"/>
      <c r="K21" s="17">
        <f t="shared" si="0"/>
        <v>1526.6666666666667</v>
      </c>
      <c r="L21" s="18">
        <f t="shared" si="1"/>
        <v>635.71482075953941</v>
      </c>
      <c r="M21" s="18">
        <f t="shared" si="2"/>
        <v>41.640708783375942</v>
      </c>
      <c r="N21" s="31">
        <f t="shared" si="3"/>
        <v>3053.333333333333</v>
      </c>
      <c r="O21" s="32">
        <f t="shared" si="4"/>
        <v>1526.6666666666665</v>
      </c>
      <c r="P21" s="31">
        <f t="shared" si="5"/>
        <v>1526.67</v>
      </c>
      <c r="Q21" s="17">
        <f t="shared" si="6"/>
        <v>3053.34</v>
      </c>
      <c r="S21" s="2">
        <f t="shared" si="7"/>
        <v>763.33333333333337</v>
      </c>
    </row>
    <row r="22" spans="1:19" s="2" customFormat="1" ht="12.75" customHeight="1" x14ac:dyDescent="0.25">
      <c r="A22" s="42">
        <v>17</v>
      </c>
      <c r="B22" s="47" t="s">
        <v>65</v>
      </c>
      <c r="C22" s="46" t="s">
        <v>93</v>
      </c>
      <c r="D22" s="48" t="s">
        <v>79</v>
      </c>
      <c r="E22" s="48">
        <v>40</v>
      </c>
      <c r="F22" s="49">
        <v>170</v>
      </c>
      <c r="G22" s="30">
        <v>8400</v>
      </c>
      <c r="H22" s="30">
        <v>9240</v>
      </c>
      <c r="I22" s="30"/>
      <c r="J22" s="30"/>
      <c r="K22" s="17">
        <f t="shared" si="0"/>
        <v>5936.666666666667</v>
      </c>
      <c r="L22" s="18">
        <f t="shared" si="1"/>
        <v>5011.7096218090428</v>
      </c>
      <c r="M22" s="18">
        <f t="shared" si="2"/>
        <v>84.419589362308415</v>
      </c>
      <c r="N22" s="31">
        <f t="shared" si="3"/>
        <v>237466.66666666669</v>
      </c>
      <c r="O22" s="32">
        <f t="shared" si="4"/>
        <v>5936.666666666667</v>
      </c>
      <c r="P22" s="31">
        <f t="shared" si="5"/>
        <v>5936.67</v>
      </c>
      <c r="Q22" s="17">
        <f t="shared" si="6"/>
        <v>237466.8</v>
      </c>
      <c r="S22" s="2">
        <f t="shared" si="7"/>
        <v>148.41666666666669</v>
      </c>
    </row>
    <row r="23" spans="1:19" s="2" customFormat="1" ht="12.75" customHeight="1" x14ac:dyDescent="0.25">
      <c r="A23" s="42">
        <v>18</v>
      </c>
      <c r="B23" s="47" t="s">
        <v>66</v>
      </c>
      <c r="C23" s="46" t="s">
        <v>91</v>
      </c>
      <c r="D23" s="48" t="s">
        <v>48</v>
      </c>
      <c r="E23" s="48">
        <v>1</v>
      </c>
      <c r="F23" s="49">
        <v>350</v>
      </c>
      <c r="G23" s="30">
        <v>330</v>
      </c>
      <c r="H23" s="30">
        <v>363</v>
      </c>
      <c r="I23" s="30"/>
      <c r="J23" s="30"/>
      <c r="K23" s="17">
        <f t="shared" si="0"/>
        <v>347.66666666666669</v>
      </c>
      <c r="L23" s="18">
        <f t="shared" si="1"/>
        <v>16.623276853055575</v>
      </c>
      <c r="M23" s="18">
        <f t="shared" si="2"/>
        <v>4.7813835627197241</v>
      </c>
      <c r="N23" s="31">
        <f t="shared" si="3"/>
        <v>347.66666666666663</v>
      </c>
      <c r="O23" s="32">
        <f t="shared" si="4"/>
        <v>347.66666666666663</v>
      </c>
      <c r="P23" s="31">
        <f t="shared" si="5"/>
        <v>347.67</v>
      </c>
      <c r="Q23" s="17">
        <f t="shared" si="6"/>
        <v>347.67</v>
      </c>
      <c r="S23" s="2">
        <f t="shared" si="7"/>
        <v>347.66666666666669</v>
      </c>
    </row>
    <row r="24" spans="1:19" s="2" customFormat="1" ht="12.75" customHeight="1" x14ac:dyDescent="0.25">
      <c r="A24" s="42">
        <v>19</v>
      </c>
      <c r="B24" s="47" t="s">
        <v>67</v>
      </c>
      <c r="C24" s="46" t="s">
        <v>94</v>
      </c>
      <c r="D24" s="48" t="s">
        <v>48</v>
      </c>
      <c r="E24" s="48">
        <v>1</v>
      </c>
      <c r="F24" s="49">
        <v>250</v>
      </c>
      <c r="G24" s="30">
        <v>300</v>
      </c>
      <c r="H24" s="30">
        <v>330</v>
      </c>
      <c r="I24" s="30"/>
      <c r="J24" s="30"/>
      <c r="K24" s="17">
        <f t="shared" si="0"/>
        <v>293.33333333333331</v>
      </c>
      <c r="L24" s="18">
        <f t="shared" si="1"/>
        <v>40.414518843273804</v>
      </c>
      <c r="M24" s="18">
        <f t="shared" si="2"/>
        <v>13.777676878388798</v>
      </c>
      <c r="N24" s="31">
        <f t="shared" si="3"/>
        <v>293.33333333333331</v>
      </c>
      <c r="O24" s="32">
        <f t="shared" si="4"/>
        <v>293.33333333333331</v>
      </c>
      <c r="P24" s="31">
        <f t="shared" si="5"/>
        <v>293.33</v>
      </c>
      <c r="Q24" s="17">
        <f t="shared" si="6"/>
        <v>293.33</v>
      </c>
      <c r="S24" s="2">
        <f t="shared" si="7"/>
        <v>293.33333333333331</v>
      </c>
    </row>
    <row r="25" spans="1:19" s="2" customFormat="1" ht="12.75" customHeight="1" x14ac:dyDescent="0.25">
      <c r="A25" s="42">
        <v>20</v>
      </c>
      <c r="B25" s="47" t="s">
        <v>68</v>
      </c>
      <c r="C25" s="46" t="s">
        <v>95</v>
      </c>
      <c r="D25" s="48" t="s">
        <v>48</v>
      </c>
      <c r="E25" s="48">
        <v>200</v>
      </c>
      <c r="F25" s="49">
        <v>10</v>
      </c>
      <c r="G25" s="30">
        <v>7000</v>
      </c>
      <c r="H25" s="30">
        <v>7700</v>
      </c>
      <c r="I25" s="30"/>
      <c r="J25" s="30"/>
      <c r="K25" s="17">
        <f t="shared" si="0"/>
        <v>4903.333333333333</v>
      </c>
      <c r="L25" s="18">
        <f t="shared" si="1"/>
        <v>4252.179833136568</v>
      </c>
      <c r="M25" s="18">
        <f t="shared" si="2"/>
        <v>86.720186943641778</v>
      </c>
      <c r="N25" s="31">
        <f t="shared" si="3"/>
        <v>980666.66666666674</v>
      </c>
      <c r="O25" s="32">
        <f t="shared" si="4"/>
        <v>4903.3333333333339</v>
      </c>
      <c r="P25" s="31">
        <f t="shared" si="5"/>
        <v>4903.33</v>
      </c>
      <c r="Q25" s="17">
        <f t="shared" si="6"/>
        <v>980666</v>
      </c>
      <c r="S25" s="2">
        <f t="shared" si="7"/>
        <v>24.516666666666666</v>
      </c>
    </row>
    <row r="26" spans="1:19" s="2" customFormat="1" ht="12.75" customHeight="1" x14ac:dyDescent="0.25">
      <c r="A26" s="42">
        <v>21</v>
      </c>
      <c r="B26" s="47" t="s">
        <v>69</v>
      </c>
      <c r="C26" s="46" t="s">
        <v>96</v>
      </c>
      <c r="D26" s="48" t="s">
        <v>80</v>
      </c>
      <c r="E26" s="48">
        <v>1.1000000000000001</v>
      </c>
      <c r="F26" s="49">
        <v>2000</v>
      </c>
      <c r="G26" s="30">
        <v>2750</v>
      </c>
      <c r="H26" s="30">
        <v>3025</v>
      </c>
      <c r="I26" s="30"/>
      <c r="J26" s="30"/>
      <c r="K26" s="17">
        <f t="shared" si="0"/>
        <v>2591.6666666666665</v>
      </c>
      <c r="L26" s="18">
        <f t="shared" si="1"/>
        <v>530.52646807990016</v>
      </c>
      <c r="M26" s="18">
        <f t="shared" si="2"/>
        <v>20.47047465260065</v>
      </c>
      <c r="N26" s="31">
        <f t="shared" si="3"/>
        <v>2850.8333333333335</v>
      </c>
      <c r="O26" s="32">
        <f t="shared" si="4"/>
        <v>2591.6666666666665</v>
      </c>
      <c r="P26" s="31">
        <f t="shared" si="5"/>
        <v>2591.67</v>
      </c>
      <c r="Q26" s="17">
        <f t="shared" si="6"/>
        <v>2850.8370000000004</v>
      </c>
      <c r="S26" s="2">
        <f t="shared" si="7"/>
        <v>2356.0606060606056</v>
      </c>
    </row>
    <row r="27" spans="1:19" s="2" customFormat="1" ht="12.75" customHeight="1" x14ac:dyDescent="0.25">
      <c r="A27" s="42">
        <v>22</v>
      </c>
      <c r="B27" s="47" t="s">
        <v>70</v>
      </c>
      <c r="C27" s="46" t="s">
        <v>97</v>
      </c>
      <c r="D27" s="44" t="s">
        <v>98</v>
      </c>
      <c r="E27" s="43">
        <v>9.8000000000000007</v>
      </c>
      <c r="F27" s="49">
        <v>2000</v>
      </c>
      <c r="G27" s="30">
        <v>21560</v>
      </c>
      <c r="H27" s="30">
        <v>22540</v>
      </c>
      <c r="I27" s="30"/>
      <c r="J27" s="30"/>
      <c r="K27" s="17">
        <f t="shared" si="0"/>
        <v>15366.666666666666</v>
      </c>
      <c r="L27" s="18">
        <f t="shared" si="1"/>
        <v>11586.238964104501</v>
      </c>
      <c r="M27" s="18">
        <f t="shared" si="2"/>
        <v>75.398518204584605</v>
      </c>
      <c r="N27" s="31">
        <f t="shared" si="3"/>
        <v>150593.33333333334</v>
      </c>
      <c r="O27" s="32">
        <f t="shared" si="4"/>
        <v>15366.666666666666</v>
      </c>
      <c r="P27" s="31">
        <f t="shared" si="5"/>
        <v>15366.67</v>
      </c>
      <c r="Q27" s="17">
        <f t="shared" si="6"/>
        <v>150593.36600000001</v>
      </c>
      <c r="S27" s="2">
        <f t="shared" si="7"/>
        <v>1568.0272108843535</v>
      </c>
    </row>
    <row r="28" spans="1:19" s="2" customFormat="1" ht="12.75" customHeight="1" x14ac:dyDescent="0.25">
      <c r="A28" s="42">
        <v>23</v>
      </c>
      <c r="B28" s="47" t="s">
        <v>71</v>
      </c>
      <c r="C28" s="46" t="s">
        <v>97</v>
      </c>
      <c r="D28" s="44" t="s">
        <v>98</v>
      </c>
      <c r="E28" s="43">
        <v>1.2</v>
      </c>
      <c r="F28" s="49">
        <v>2000</v>
      </c>
      <c r="G28" s="30">
        <v>2640</v>
      </c>
      <c r="H28" s="30">
        <v>2760</v>
      </c>
      <c r="I28" s="30"/>
      <c r="J28" s="30"/>
      <c r="K28" s="17">
        <f t="shared" si="0"/>
        <v>2466.6666666666665</v>
      </c>
      <c r="L28" s="18">
        <f t="shared" si="1"/>
        <v>408.57475856118833</v>
      </c>
      <c r="M28" s="18">
        <f t="shared" si="2"/>
        <v>16.563841563291419</v>
      </c>
      <c r="N28" s="31">
        <f t="shared" si="3"/>
        <v>2959.9999999999995</v>
      </c>
      <c r="O28" s="32">
        <f t="shared" si="4"/>
        <v>2466.6666666666665</v>
      </c>
      <c r="P28" s="31">
        <f t="shared" si="5"/>
        <v>2466.67</v>
      </c>
      <c r="Q28" s="17">
        <f t="shared" si="6"/>
        <v>2960.0039999999999</v>
      </c>
      <c r="S28" s="2">
        <f t="shared" si="7"/>
        <v>2055.5555555555557</v>
      </c>
    </row>
    <row r="29" spans="1:19" s="2" customFormat="1" ht="12.75" customHeight="1" x14ac:dyDescent="0.25">
      <c r="A29" s="42">
        <v>24</v>
      </c>
      <c r="B29" s="47" t="s">
        <v>72</v>
      </c>
      <c r="C29" s="46" t="s">
        <v>97</v>
      </c>
      <c r="D29" s="44" t="s">
        <v>98</v>
      </c>
      <c r="E29" s="43">
        <v>1</v>
      </c>
      <c r="F29" s="49">
        <v>2000</v>
      </c>
      <c r="G29" s="30">
        <v>2200</v>
      </c>
      <c r="H29" s="30">
        <v>2300</v>
      </c>
      <c r="I29" s="30"/>
      <c r="J29" s="30"/>
      <c r="K29" s="17">
        <f t="shared" si="0"/>
        <v>2166.6666666666665</v>
      </c>
      <c r="L29" s="18">
        <f t="shared" si="1"/>
        <v>152.75252316519467</v>
      </c>
      <c r="M29" s="18">
        <f t="shared" si="2"/>
        <v>7.0501164537782159</v>
      </c>
      <c r="N29" s="31">
        <f t="shared" si="3"/>
        <v>2166.6666666666665</v>
      </c>
      <c r="O29" s="32">
        <f t="shared" si="4"/>
        <v>2166.6666666666665</v>
      </c>
      <c r="P29" s="31">
        <f t="shared" si="5"/>
        <v>2166.67</v>
      </c>
      <c r="Q29" s="17">
        <f t="shared" si="6"/>
        <v>2166.67</v>
      </c>
      <c r="S29" s="2">
        <f t="shared" si="7"/>
        <v>2166.6666666666665</v>
      </c>
    </row>
    <row r="30" spans="1:19" s="2" customFormat="1" ht="12.75" customHeight="1" x14ac:dyDescent="0.25">
      <c r="A30" s="42">
        <v>25</v>
      </c>
      <c r="B30" s="47" t="s">
        <v>73</v>
      </c>
      <c r="C30" s="46" t="s">
        <v>97</v>
      </c>
      <c r="D30" s="44" t="s">
        <v>98</v>
      </c>
      <c r="E30" s="43">
        <v>10.75</v>
      </c>
      <c r="F30" s="49">
        <v>2000</v>
      </c>
      <c r="G30" s="30">
        <v>23650</v>
      </c>
      <c r="H30" s="30">
        <v>24725</v>
      </c>
      <c r="I30" s="30"/>
      <c r="J30" s="30"/>
      <c r="K30" s="17">
        <f t="shared" si="0"/>
        <v>16791.666666666668</v>
      </c>
      <c r="L30" s="18">
        <f t="shared" si="1"/>
        <v>12821.230765154074</v>
      </c>
      <c r="M30" s="18">
        <f t="shared" si="2"/>
        <v>76.354724159726501</v>
      </c>
      <c r="N30" s="31">
        <f t="shared" si="3"/>
        <v>180510.41666666669</v>
      </c>
      <c r="O30" s="32">
        <f t="shared" si="4"/>
        <v>16791.666666666668</v>
      </c>
      <c r="P30" s="31">
        <f t="shared" si="5"/>
        <v>16791.669999999998</v>
      </c>
      <c r="Q30" s="17">
        <f t="shared" si="6"/>
        <v>180510.45249999998</v>
      </c>
      <c r="S30" s="2">
        <f t="shared" si="7"/>
        <v>1562.0155038759692</v>
      </c>
    </row>
    <row r="31" spans="1:19" s="2" customFormat="1" ht="12.75" customHeight="1" x14ac:dyDescent="0.25">
      <c r="A31" s="42">
        <v>26</v>
      </c>
      <c r="B31" s="47" t="s">
        <v>74</v>
      </c>
      <c r="C31" s="46" t="s">
        <v>97</v>
      </c>
      <c r="D31" s="44" t="s">
        <v>98</v>
      </c>
      <c r="E31" s="43">
        <v>3.2</v>
      </c>
      <c r="F31" s="49">
        <v>2000</v>
      </c>
      <c r="G31" s="30">
        <v>7040</v>
      </c>
      <c r="H31" s="30">
        <v>7360</v>
      </c>
      <c r="I31" s="30"/>
      <c r="J31" s="30"/>
      <c r="K31" s="17">
        <f t="shared" si="0"/>
        <v>5466.666666666667</v>
      </c>
      <c r="L31" s="18">
        <f t="shared" si="1"/>
        <v>3006.4818864136423</v>
      </c>
      <c r="M31" s="18">
        <f t="shared" si="2"/>
        <v>54.996619873420286</v>
      </c>
      <c r="N31" s="31">
        <f t="shared" si="3"/>
        <v>17493.333333333332</v>
      </c>
      <c r="O31" s="32">
        <f t="shared" si="4"/>
        <v>5466.6666666666661</v>
      </c>
      <c r="P31" s="31">
        <f t="shared" si="5"/>
        <v>5466.67</v>
      </c>
      <c r="Q31" s="17">
        <f t="shared" si="6"/>
        <v>17493.344000000001</v>
      </c>
      <c r="S31" s="2">
        <f t="shared" si="7"/>
        <v>1708.3333333333333</v>
      </c>
    </row>
    <row r="32" spans="1:19" s="2" customFormat="1" ht="12.75" customHeight="1" x14ac:dyDescent="0.25">
      <c r="A32" s="42">
        <v>27</v>
      </c>
      <c r="B32" s="47" t="s">
        <v>75</v>
      </c>
      <c r="C32" s="46" t="s">
        <v>97</v>
      </c>
      <c r="D32" s="44" t="s">
        <v>98</v>
      </c>
      <c r="E32" s="43">
        <v>1.8</v>
      </c>
      <c r="F32" s="49">
        <v>2000</v>
      </c>
      <c r="G32" s="30">
        <v>3960</v>
      </c>
      <c r="H32" s="30">
        <v>4140</v>
      </c>
      <c r="I32" s="30"/>
      <c r="J32" s="30"/>
      <c r="K32" s="17">
        <f t="shared" si="0"/>
        <v>3366.6666666666665</v>
      </c>
      <c r="L32" s="18">
        <f t="shared" si="1"/>
        <v>1186.9849760352208</v>
      </c>
      <c r="M32" s="18">
        <f t="shared" si="2"/>
        <v>35.25697948619468</v>
      </c>
      <c r="N32" s="31">
        <f t="shared" si="3"/>
        <v>6060</v>
      </c>
      <c r="O32" s="32">
        <f t="shared" si="4"/>
        <v>3366.6666666666665</v>
      </c>
      <c r="P32" s="31">
        <f t="shared" si="5"/>
        <v>3366.67</v>
      </c>
      <c r="Q32" s="17">
        <f t="shared" si="6"/>
        <v>6060.0060000000003</v>
      </c>
      <c r="S32" s="2">
        <f t="shared" si="7"/>
        <v>1870.3703703703702</v>
      </c>
    </row>
    <row r="33" spans="1:19" s="2" customFormat="1" ht="12.75" customHeight="1" x14ac:dyDescent="0.25">
      <c r="A33" s="42">
        <v>28</v>
      </c>
      <c r="B33" s="47" t="s">
        <v>76</v>
      </c>
      <c r="C33" s="46" t="s">
        <v>97</v>
      </c>
      <c r="D33" s="44" t="s">
        <v>98</v>
      </c>
      <c r="E33" s="43">
        <v>0.6</v>
      </c>
      <c r="F33" s="49">
        <v>2000</v>
      </c>
      <c r="G33" s="30">
        <v>1320</v>
      </c>
      <c r="H33" s="30">
        <v>1380</v>
      </c>
      <c r="I33" s="30"/>
      <c r="J33" s="30"/>
      <c r="K33" s="17">
        <f t="shared" si="0"/>
        <v>1566.6666666666667</v>
      </c>
      <c r="L33" s="18">
        <f t="shared" si="1"/>
        <v>376.4748774265467</v>
      </c>
      <c r="M33" s="18">
        <f t="shared" si="2"/>
        <v>24.030311325098726</v>
      </c>
      <c r="N33" s="31">
        <f t="shared" si="3"/>
        <v>939.99999999999989</v>
      </c>
      <c r="O33" s="32">
        <f t="shared" si="4"/>
        <v>1566.6666666666665</v>
      </c>
      <c r="P33" s="31">
        <f t="shared" si="5"/>
        <v>1566.67</v>
      </c>
      <c r="Q33" s="17">
        <f t="shared" si="6"/>
        <v>940.00199999999995</v>
      </c>
      <c r="S33" s="2">
        <f t="shared" si="7"/>
        <v>2611.1111111111113</v>
      </c>
    </row>
    <row r="34" spans="1:19" s="2" customFormat="1" ht="12.75" customHeight="1" x14ac:dyDescent="0.25">
      <c r="A34" s="42">
        <v>29</v>
      </c>
      <c r="B34" s="47" t="s">
        <v>77</v>
      </c>
      <c r="C34" s="46" t="s">
        <v>97</v>
      </c>
      <c r="D34" s="44" t="s">
        <v>98</v>
      </c>
      <c r="E34" s="43">
        <v>1.2</v>
      </c>
      <c r="F34" s="49">
        <v>2000</v>
      </c>
      <c r="G34" s="30">
        <v>2640</v>
      </c>
      <c r="H34" s="30">
        <v>2760</v>
      </c>
      <c r="I34" s="30"/>
      <c r="J34" s="30"/>
      <c r="K34" s="17">
        <f t="shared" si="0"/>
        <v>2466.6666666666665</v>
      </c>
      <c r="L34" s="18">
        <f t="shared" si="1"/>
        <v>408.57475856118833</v>
      </c>
      <c r="M34" s="18">
        <f t="shared" si="2"/>
        <v>16.563841563291419</v>
      </c>
      <c r="N34" s="31">
        <f t="shared" si="3"/>
        <v>2959.9999999999995</v>
      </c>
      <c r="O34" s="32">
        <f t="shared" si="4"/>
        <v>2466.6666666666665</v>
      </c>
      <c r="P34" s="31">
        <f t="shared" si="5"/>
        <v>2466.67</v>
      </c>
      <c r="Q34" s="17">
        <f t="shared" si="6"/>
        <v>2960.0039999999999</v>
      </c>
      <c r="S34" s="2">
        <f t="shared" si="7"/>
        <v>2055.5555555555557</v>
      </c>
    </row>
    <row r="35" spans="1:19" s="2" customFormat="1" ht="12.75" customHeight="1" x14ac:dyDescent="0.25">
      <c r="A35" s="42">
        <v>30</v>
      </c>
      <c r="B35" s="47" t="s">
        <v>78</v>
      </c>
      <c r="C35" s="46" t="s">
        <v>97</v>
      </c>
      <c r="D35" s="44" t="s">
        <v>98</v>
      </c>
      <c r="E35" s="43">
        <v>0.8</v>
      </c>
      <c r="F35" s="49">
        <v>2000</v>
      </c>
      <c r="G35" s="30">
        <v>1760</v>
      </c>
      <c r="H35" s="30">
        <v>1840</v>
      </c>
      <c r="I35" s="30"/>
      <c r="J35" s="30"/>
      <c r="K35" s="17">
        <f t="shared" si="0"/>
        <v>1866.6666666666667</v>
      </c>
      <c r="L35" s="18">
        <f t="shared" si="1"/>
        <v>122.20201853215575</v>
      </c>
      <c r="M35" s="18">
        <f t="shared" si="2"/>
        <v>6.5465367070797722</v>
      </c>
      <c r="N35" s="31">
        <f t="shared" si="3"/>
        <v>1493.3333333333333</v>
      </c>
      <c r="O35" s="32">
        <f t="shared" si="4"/>
        <v>1866.6666666666665</v>
      </c>
      <c r="P35" s="31">
        <f t="shared" si="5"/>
        <v>1866.67</v>
      </c>
      <c r="Q35" s="17">
        <f t="shared" si="6"/>
        <v>1493.3360000000002</v>
      </c>
      <c r="S35" s="2">
        <f t="shared" si="7"/>
        <v>2333.3333333333335</v>
      </c>
    </row>
    <row r="36" spans="1:19" s="2" customFormat="1" ht="12.75" hidden="1" customHeight="1" x14ac:dyDescent="0.25">
      <c r="A36" s="42">
        <v>15</v>
      </c>
      <c r="B36" s="41"/>
      <c r="C36" s="41"/>
      <c r="D36" s="41"/>
      <c r="E36" s="43"/>
      <c r="F36" s="30"/>
      <c r="G36" s="30"/>
      <c r="H36" s="30"/>
      <c r="I36" s="30">
        <v>14</v>
      </c>
      <c r="J36" s="30">
        <v>45</v>
      </c>
      <c r="K36" s="17" t="e">
        <f t="shared" si="0"/>
        <v>#DIV/0!</v>
      </c>
      <c r="L36" s="18" t="e">
        <f t="shared" si="1"/>
        <v>#DIV/0!</v>
      </c>
      <c r="M36" s="18" t="e">
        <f t="shared" si="2"/>
        <v>#DIV/0!</v>
      </c>
      <c r="N36" s="31">
        <f t="shared" si="3"/>
        <v>0</v>
      </c>
      <c r="O36" s="32" t="e">
        <f t="shared" si="4"/>
        <v>#DIV/0!</v>
      </c>
      <c r="P36" s="31" t="e">
        <f t="shared" ref="P36:P90" si="8">ROUND(O36,2)</f>
        <v>#DIV/0!</v>
      </c>
      <c r="Q36" s="31"/>
    </row>
    <row r="37" spans="1:19" s="2" customFormat="1" ht="12.75" hidden="1" customHeight="1" x14ac:dyDescent="0.25">
      <c r="A37" s="42">
        <v>16</v>
      </c>
      <c r="B37" s="41"/>
      <c r="C37" s="41"/>
      <c r="D37" s="41"/>
      <c r="E37" s="43"/>
      <c r="F37" s="30"/>
      <c r="G37" s="30"/>
      <c r="H37" s="30"/>
      <c r="I37" s="30">
        <v>15</v>
      </c>
      <c r="J37" s="30">
        <v>20</v>
      </c>
      <c r="K37" s="17" t="e">
        <f t="shared" si="0"/>
        <v>#DIV/0!</v>
      </c>
      <c r="L37" s="18" t="e">
        <f t="shared" si="1"/>
        <v>#DIV/0!</v>
      </c>
      <c r="M37" s="18" t="e">
        <f t="shared" si="2"/>
        <v>#DIV/0!</v>
      </c>
      <c r="N37" s="31">
        <f t="shared" si="3"/>
        <v>0</v>
      </c>
      <c r="O37" s="32" t="e">
        <f t="shared" si="4"/>
        <v>#DIV/0!</v>
      </c>
      <c r="P37" s="31" t="e">
        <f t="shared" si="8"/>
        <v>#DIV/0!</v>
      </c>
      <c r="Q37" s="31"/>
    </row>
    <row r="38" spans="1:19" s="2" customFormat="1" ht="12.75" hidden="1" customHeight="1" x14ac:dyDescent="0.25">
      <c r="A38" s="42">
        <v>17</v>
      </c>
      <c r="B38" s="41"/>
      <c r="C38" s="41"/>
      <c r="D38" s="41"/>
      <c r="E38" s="43"/>
      <c r="F38" s="30"/>
      <c r="G38" s="30"/>
      <c r="H38" s="30"/>
      <c r="I38" s="30">
        <v>16</v>
      </c>
      <c r="J38" s="30">
        <v>100</v>
      </c>
      <c r="K38" s="17" t="e">
        <f t="shared" si="0"/>
        <v>#DIV/0!</v>
      </c>
      <c r="L38" s="18" t="e">
        <f t="shared" si="1"/>
        <v>#DIV/0!</v>
      </c>
      <c r="M38" s="18" t="e">
        <f t="shared" si="2"/>
        <v>#DIV/0!</v>
      </c>
      <c r="N38" s="31">
        <f t="shared" si="3"/>
        <v>0</v>
      </c>
      <c r="O38" s="32" t="e">
        <f t="shared" si="4"/>
        <v>#DIV/0!</v>
      </c>
      <c r="P38" s="31" t="e">
        <f t="shared" si="8"/>
        <v>#DIV/0!</v>
      </c>
      <c r="Q38" s="31"/>
    </row>
    <row r="39" spans="1:19" s="2" customFormat="1" ht="12.75" hidden="1" customHeight="1" x14ac:dyDescent="0.25">
      <c r="A39" s="42">
        <v>18</v>
      </c>
      <c r="B39" s="41"/>
      <c r="C39" s="41"/>
      <c r="D39" s="41"/>
      <c r="E39" s="43"/>
      <c r="F39" s="30"/>
      <c r="G39" s="30"/>
      <c r="H39" s="30"/>
      <c r="I39" s="30">
        <v>17</v>
      </c>
      <c r="J39" s="30">
        <v>50</v>
      </c>
      <c r="K39" s="17" t="e">
        <f t="shared" si="0"/>
        <v>#DIV/0!</v>
      </c>
      <c r="L39" s="18" t="e">
        <f t="shared" si="1"/>
        <v>#DIV/0!</v>
      </c>
      <c r="M39" s="18" t="e">
        <f t="shared" si="2"/>
        <v>#DIV/0!</v>
      </c>
      <c r="N39" s="31">
        <f t="shared" si="3"/>
        <v>0</v>
      </c>
      <c r="O39" s="32" t="e">
        <f t="shared" si="4"/>
        <v>#DIV/0!</v>
      </c>
      <c r="P39" s="31" t="e">
        <f t="shared" si="8"/>
        <v>#DIV/0!</v>
      </c>
      <c r="Q39" s="31"/>
    </row>
    <row r="40" spans="1:19" s="2" customFormat="1" ht="12.75" hidden="1" customHeight="1" x14ac:dyDescent="0.25">
      <c r="A40" s="42">
        <v>19</v>
      </c>
      <c r="B40" s="41"/>
      <c r="C40" s="41"/>
      <c r="D40" s="41"/>
      <c r="E40" s="43"/>
      <c r="F40" s="30"/>
      <c r="G40" s="30"/>
      <c r="H40" s="30"/>
      <c r="I40" s="30">
        <v>18</v>
      </c>
      <c r="J40" s="30">
        <v>1.5</v>
      </c>
      <c r="K40" s="17" t="e">
        <f t="shared" si="0"/>
        <v>#DIV/0!</v>
      </c>
      <c r="L40" s="18" t="e">
        <f t="shared" si="1"/>
        <v>#DIV/0!</v>
      </c>
      <c r="M40" s="18" t="e">
        <f t="shared" si="2"/>
        <v>#DIV/0!</v>
      </c>
      <c r="N40" s="31">
        <f t="shared" si="3"/>
        <v>0</v>
      </c>
      <c r="O40" s="32" t="e">
        <f t="shared" si="4"/>
        <v>#DIV/0!</v>
      </c>
      <c r="P40" s="31" t="e">
        <f t="shared" si="8"/>
        <v>#DIV/0!</v>
      </c>
      <c r="Q40" s="31"/>
    </row>
    <row r="41" spans="1:19" s="2" customFormat="1" ht="12.75" hidden="1" customHeight="1" x14ac:dyDescent="0.25">
      <c r="A41" s="42">
        <v>20</v>
      </c>
      <c r="B41" s="41"/>
      <c r="C41" s="41"/>
      <c r="D41" s="41"/>
      <c r="E41" s="43"/>
      <c r="F41" s="30"/>
      <c r="G41" s="30"/>
      <c r="H41" s="30"/>
      <c r="I41" s="30">
        <v>19</v>
      </c>
      <c r="J41" s="30">
        <v>4</v>
      </c>
      <c r="K41" s="17" t="e">
        <f t="shared" si="0"/>
        <v>#DIV/0!</v>
      </c>
      <c r="L41" s="18" t="e">
        <f t="shared" si="1"/>
        <v>#DIV/0!</v>
      </c>
      <c r="M41" s="18" t="e">
        <f t="shared" si="2"/>
        <v>#DIV/0!</v>
      </c>
      <c r="N41" s="31">
        <f t="shared" si="3"/>
        <v>0</v>
      </c>
      <c r="O41" s="32" t="e">
        <f t="shared" si="4"/>
        <v>#DIV/0!</v>
      </c>
      <c r="P41" s="31" t="e">
        <f t="shared" si="8"/>
        <v>#DIV/0!</v>
      </c>
      <c r="Q41" s="31"/>
    </row>
    <row r="42" spans="1:19" s="2" customFormat="1" ht="12.75" hidden="1" customHeight="1" x14ac:dyDescent="0.25">
      <c r="A42" s="42">
        <v>21</v>
      </c>
      <c r="B42" s="41"/>
      <c r="C42" s="41"/>
      <c r="D42" s="41"/>
      <c r="E42" s="43"/>
      <c r="F42" s="30"/>
      <c r="G42" s="30"/>
      <c r="H42" s="30"/>
      <c r="I42" s="30">
        <v>20</v>
      </c>
      <c r="J42" s="30">
        <v>2</v>
      </c>
      <c r="K42" s="17" t="e">
        <f t="shared" si="0"/>
        <v>#DIV/0!</v>
      </c>
      <c r="L42" s="18" t="e">
        <f t="shared" si="1"/>
        <v>#DIV/0!</v>
      </c>
      <c r="M42" s="18" t="e">
        <f t="shared" si="2"/>
        <v>#DIV/0!</v>
      </c>
      <c r="N42" s="31">
        <f t="shared" si="3"/>
        <v>0</v>
      </c>
      <c r="O42" s="32" t="e">
        <f t="shared" si="4"/>
        <v>#DIV/0!</v>
      </c>
      <c r="P42" s="31" t="e">
        <f t="shared" si="8"/>
        <v>#DIV/0!</v>
      </c>
      <c r="Q42" s="31"/>
    </row>
    <row r="43" spans="1:19" s="2" customFormat="1" ht="12.75" hidden="1" customHeight="1" x14ac:dyDescent="0.25">
      <c r="A43" s="42">
        <v>22</v>
      </c>
      <c r="B43" s="41"/>
      <c r="C43" s="41"/>
      <c r="D43" s="41"/>
      <c r="E43" s="43"/>
      <c r="F43" s="30"/>
      <c r="G43" s="30"/>
      <c r="H43" s="30"/>
      <c r="I43" s="30">
        <v>21</v>
      </c>
      <c r="J43" s="30">
        <v>40</v>
      </c>
      <c r="K43" s="17" t="e">
        <f t="shared" si="0"/>
        <v>#DIV/0!</v>
      </c>
      <c r="L43" s="18" t="e">
        <f t="shared" si="1"/>
        <v>#DIV/0!</v>
      </c>
      <c r="M43" s="18" t="e">
        <f t="shared" si="2"/>
        <v>#DIV/0!</v>
      </c>
      <c r="N43" s="31">
        <f t="shared" si="3"/>
        <v>0</v>
      </c>
      <c r="O43" s="32" t="e">
        <f t="shared" si="4"/>
        <v>#DIV/0!</v>
      </c>
      <c r="P43" s="31" t="e">
        <f t="shared" si="8"/>
        <v>#DIV/0!</v>
      </c>
      <c r="Q43" s="31"/>
    </row>
    <row r="44" spans="1:19" s="2" customFormat="1" ht="12.75" hidden="1" customHeight="1" x14ac:dyDescent="0.25">
      <c r="A44" s="42">
        <v>23</v>
      </c>
      <c r="B44" s="41"/>
      <c r="C44" s="41"/>
      <c r="D44" s="41"/>
      <c r="E44" s="43"/>
      <c r="F44" s="30"/>
      <c r="G44" s="30"/>
      <c r="H44" s="30"/>
      <c r="I44" s="30">
        <v>22</v>
      </c>
      <c r="J44" s="30">
        <v>77</v>
      </c>
      <c r="K44" s="17" t="e">
        <f t="shared" si="0"/>
        <v>#DIV/0!</v>
      </c>
      <c r="L44" s="18" t="e">
        <f t="shared" si="1"/>
        <v>#DIV/0!</v>
      </c>
      <c r="M44" s="18" t="e">
        <f t="shared" si="2"/>
        <v>#DIV/0!</v>
      </c>
      <c r="N44" s="31">
        <f t="shared" si="3"/>
        <v>0</v>
      </c>
      <c r="O44" s="32" t="e">
        <f t="shared" si="4"/>
        <v>#DIV/0!</v>
      </c>
      <c r="P44" s="31" t="e">
        <f t="shared" si="8"/>
        <v>#DIV/0!</v>
      </c>
      <c r="Q44" s="31"/>
    </row>
    <row r="45" spans="1:19" s="2" customFormat="1" ht="12.75" hidden="1" customHeight="1" x14ac:dyDescent="0.25">
      <c r="A45" s="42">
        <v>24</v>
      </c>
      <c r="B45" s="41"/>
      <c r="C45" s="41"/>
      <c r="D45" s="41"/>
      <c r="E45" s="43"/>
      <c r="F45" s="30"/>
      <c r="G45" s="30"/>
      <c r="H45" s="30"/>
      <c r="I45" s="30">
        <v>23</v>
      </c>
      <c r="J45" s="30">
        <v>40</v>
      </c>
      <c r="K45" s="17" t="e">
        <f t="shared" si="0"/>
        <v>#DIV/0!</v>
      </c>
      <c r="L45" s="18" t="e">
        <f t="shared" si="1"/>
        <v>#DIV/0!</v>
      </c>
      <c r="M45" s="18" t="e">
        <f t="shared" si="2"/>
        <v>#DIV/0!</v>
      </c>
      <c r="N45" s="31">
        <f t="shared" si="3"/>
        <v>0</v>
      </c>
      <c r="O45" s="32" t="e">
        <f t="shared" si="4"/>
        <v>#DIV/0!</v>
      </c>
      <c r="P45" s="31" t="e">
        <f t="shared" si="8"/>
        <v>#DIV/0!</v>
      </c>
      <c r="Q45" s="31"/>
    </row>
    <row r="46" spans="1:19" s="2" customFormat="1" ht="12.75" hidden="1" customHeight="1" x14ac:dyDescent="0.25">
      <c r="A46" s="42">
        <v>25</v>
      </c>
      <c r="B46" s="41"/>
      <c r="C46" s="41"/>
      <c r="D46" s="41"/>
      <c r="E46" s="43"/>
      <c r="F46" s="30"/>
      <c r="G46" s="30"/>
      <c r="H46" s="30"/>
      <c r="I46" s="30">
        <v>24</v>
      </c>
      <c r="J46" s="30">
        <v>14</v>
      </c>
      <c r="K46" s="17" t="e">
        <f t="shared" si="0"/>
        <v>#DIV/0!</v>
      </c>
      <c r="L46" s="18" t="e">
        <f t="shared" si="1"/>
        <v>#DIV/0!</v>
      </c>
      <c r="M46" s="18" t="e">
        <f t="shared" si="2"/>
        <v>#DIV/0!</v>
      </c>
      <c r="N46" s="31">
        <f t="shared" si="3"/>
        <v>0</v>
      </c>
      <c r="O46" s="32" t="e">
        <f t="shared" si="4"/>
        <v>#DIV/0!</v>
      </c>
      <c r="P46" s="31" t="e">
        <f t="shared" si="8"/>
        <v>#DIV/0!</v>
      </c>
      <c r="Q46" s="31"/>
    </row>
    <row r="47" spans="1:19" s="2" customFormat="1" ht="12.75" hidden="1" customHeight="1" x14ac:dyDescent="0.25">
      <c r="A47" s="42">
        <v>26</v>
      </c>
      <c r="B47" s="41"/>
      <c r="C47" s="41"/>
      <c r="D47" s="41"/>
      <c r="E47" s="43"/>
      <c r="F47" s="30"/>
      <c r="G47" s="30"/>
      <c r="H47" s="30"/>
      <c r="I47" s="30">
        <v>25</v>
      </c>
      <c r="J47" s="30">
        <v>30</v>
      </c>
      <c r="K47" s="17" t="e">
        <f t="shared" si="0"/>
        <v>#DIV/0!</v>
      </c>
      <c r="L47" s="18" t="e">
        <f t="shared" si="1"/>
        <v>#DIV/0!</v>
      </c>
      <c r="M47" s="18" t="e">
        <f t="shared" si="2"/>
        <v>#DIV/0!</v>
      </c>
      <c r="N47" s="31">
        <f t="shared" si="3"/>
        <v>0</v>
      </c>
      <c r="O47" s="32" t="e">
        <f t="shared" si="4"/>
        <v>#DIV/0!</v>
      </c>
      <c r="P47" s="31" t="e">
        <f t="shared" si="8"/>
        <v>#DIV/0!</v>
      </c>
      <c r="Q47" s="31"/>
    </row>
    <row r="48" spans="1:19" s="2" customFormat="1" ht="12.75" hidden="1" customHeight="1" x14ac:dyDescent="0.25">
      <c r="A48" s="42">
        <v>27</v>
      </c>
      <c r="B48" s="41"/>
      <c r="C48" s="41"/>
      <c r="D48" s="41"/>
      <c r="E48" s="43"/>
      <c r="F48" s="30"/>
      <c r="G48" s="30"/>
      <c r="H48" s="30"/>
      <c r="I48" s="30">
        <v>26</v>
      </c>
      <c r="J48" s="30">
        <v>150</v>
      </c>
      <c r="K48" s="17" t="e">
        <f t="shared" si="0"/>
        <v>#DIV/0!</v>
      </c>
      <c r="L48" s="18" t="e">
        <f t="shared" si="1"/>
        <v>#DIV/0!</v>
      </c>
      <c r="M48" s="18" t="e">
        <f t="shared" si="2"/>
        <v>#DIV/0!</v>
      </c>
      <c r="N48" s="31">
        <f t="shared" si="3"/>
        <v>0</v>
      </c>
      <c r="O48" s="32" t="e">
        <f t="shared" si="4"/>
        <v>#DIV/0!</v>
      </c>
      <c r="P48" s="31" t="e">
        <f t="shared" si="8"/>
        <v>#DIV/0!</v>
      </c>
      <c r="Q48" s="31"/>
    </row>
    <row r="49" spans="1:17" s="2" customFormat="1" ht="12.75" hidden="1" customHeight="1" x14ac:dyDescent="0.25">
      <c r="A49" s="42">
        <v>28</v>
      </c>
      <c r="B49" s="41"/>
      <c r="C49" s="41"/>
      <c r="D49" s="41"/>
      <c r="E49" s="43"/>
      <c r="F49" s="30"/>
      <c r="G49" s="30"/>
      <c r="H49" s="30"/>
      <c r="I49" s="30">
        <v>27</v>
      </c>
      <c r="J49" s="30">
        <v>40</v>
      </c>
      <c r="K49" s="17" t="e">
        <f t="shared" si="0"/>
        <v>#DIV/0!</v>
      </c>
      <c r="L49" s="18" t="e">
        <f t="shared" si="1"/>
        <v>#DIV/0!</v>
      </c>
      <c r="M49" s="18" t="e">
        <f t="shared" si="2"/>
        <v>#DIV/0!</v>
      </c>
      <c r="N49" s="31">
        <f t="shared" si="3"/>
        <v>0</v>
      </c>
      <c r="O49" s="32" t="e">
        <f t="shared" si="4"/>
        <v>#DIV/0!</v>
      </c>
      <c r="P49" s="31" t="e">
        <f t="shared" si="8"/>
        <v>#DIV/0!</v>
      </c>
      <c r="Q49" s="31"/>
    </row>
    <row r="50" spans="1:17" s="2" customFormat="1" ht="12.75" hidden="1" customHeight="1" x14ac:dyDescent="0.25">
      <c r="A50" s="42">
        <v>29</v>
      </c>
      <c r="B50" s="41"/>
      <c r="C50" s="41"/>
      <c r="D50" s="41"/>
      <c r="E50" s="43"/>
      <c r="F50" s="30"/>
      <c r="G50" s="30"/>
      <c r="H50" s="30"/>
      <c r="I50" s="30">
        <v>28</v>
      </c>
      <c r="J50" s="30">
        <v>150</v>
      </c>
      <c r="K50" s="17" t="e">
        <f t="shared" si="0"/>
        <v>#DIV/0!</v>
      </c>
      <c r="L50" s="18" t="e">
        <f t="shared" si="1"/>
        <v>#DIV/0!</v>
      </c>
      <c r="M50" s="18" t="e">
        <f t="shared" si="2"/>
        <v>#DIV/0!</v>
      </c>
      <c r="N50" s="31">
        <f t="shared" si="3"/>
        <v>0</v>
      </c>
      <c r="O50" s="32" t="e">
        <f t="shared" si="4"/>
        <v>#DIV/0!</v>
      </c>
      <c r="P50" s="31" t="e">
        <f t="shared" si="8"/>
        <v>#DIV/0!</v>
      </c>
      <c r="Q50" s="31"/>
    </row>
    <row r="51" spans="1:17" s="2" customFormat="1" ht="12.75" hidden="1" customHeight="1" x14ac:dyDescent="0.25">
      <c r="A51" s="42">
        <v>30</v>
      </c>
      <c r="B51" s="41"/>
      <c r="C51" s="41"/>
      <c r="D51" s="41"/>
      <c r="E51" s="43"/>
      <c r="F51" s="30"/>
      <c r="G51" s="30"/>
      <c r="H51" s="30"/>
      <c r="I51" s="30">
        <v>29</v>
      </c>
      <c r="J51" s="30">
        <v>150</v>
      </c>
      <c r="K51" s="17" t="e">
        <f t="shared" si="0"/>
        <v>#DIV/0!</v>
      </c>
      <c r="L51" s="18" t="e">
        <f t="shared" si="1"/>
        <v>#DIV/0!</v>
      </c>
      <c r="M51" s="18" t="e">
        <f t="shared" si="2"/>
        <v>#DIV/0!</v>
      </c>
      <c r="N51" s="31">
        <f t="shared" si="3"/>
        <v>0</v>
      </c>
      <c r="O51" s="32" t="e">
        <f t="shared" si="4"/>
        <v>#DIV/0!</v>
      </c>
      <c r="P51" s="31" t="e">
        <f t="shared" si="8"/>
        <v>#DIV/0!</v>
      </c>
      <c r="Q51" s="31"/>
    </row>
    <row r="52" spans="1:17" s="2" customFormat="1" ht="12.75" hidden="1" customHeight="1" x14ac:dyDescent="0.25">
      <c r="A52" s="42">
        <v>31</v>
      </c>
      <c r="B52" s="41"/>
      <c r="C52" s="41"/>
      <c r="D52" s="41"/>
      <c r="E52" s="43"/>
      <c r="F52" s="30"/>
      <c r="G52" s="30"/>
      <c r="H52" s="30"/>
      <c r="I52" s="30">
        <v>30</v>
      </c>
      <c r="J52" s="30">
        <v>170</v>
      </c>
      <c r="K52" s="17" t="e">
        <f t="shared" si="0"/>
        <v>#DIV/0!</v>
      </c>
      <c r="L52" s="18" t="e">
        <f t="shared" si="1"/>
        <v>#DIV/0!</v>
      </c>
      <c r="M52" s="18" t="e">
        <f t="shared" si="2"/>
        <v>#DIV/0!</v>
      </c>
      <c r="N52" s="31">
        <f t="shared" si="3"/>
        <v>0</v>
      </c>
      <c r="O52" s="32" t="e">
        <f t="shared" si="4"/>
        <v>#DIV/0!</v>
      </c>
      <c r="P52" s="31" t="e">
        <f t="shared" si="8"/>
        <v>#DIV/0!</v>
      </c>
      <c r="Q52" s="31"/>
    </row>
    <row r="53" spans="1:17" s="2" customFormat="1" ht="12.75" hidden="1" customHeight="1" x14ac:dyDescent="0.25">
      <c r="A53" s="42">
        <v>32</v>
      </c>
      <c r="B53" s="41"/>
      <c r="C53" s="41"/>
      <c r="D53" s="41"/>
      <c r="E53" s="43"/>
      <c r="F53" s="30"/>
      <c r="G53" s="30"/>
      <c r="H53" s="30"/>
      <c r="I53" s="30">
        <v>20</v>
      </c>
      <c r="J53" s="30">
        <v>30</v>
      </c>
      <c r="K53" s="17" t="e">
        <f t="shared" si="0"/>
        <v>#DIV/0!</v>
      </c>
      <c r="L53" s="18" t="e">
        <f t="shared" si="1"/>
        <v>#DIV/0!</v>
      </c>
      <c r="M53" s="18" t="e">
        <f t="shared" si="2"/>
        <v>#DIV/0!</v>
      </c>
      <c r="N53" s="31">
        <f t="shared" si="3"/>
        <v>0</v>
      </c>
      <c r="O53" s="32" t="e">
        <f t="shared" si="4"/>
        <v>#DIV/0!</v>
      </c>
      <c r="P53" s="31" t="e">
        <f t="shared" si="8"/>
        <v>#DIV/0!</v>
      </c>
      <c r="Q53" s="31"/>
    </row>
    <row r="54" spans="1:17" s="2" customFormat="1" ht="12.75" hidden="1" customHeight="1" x14ac:dyDescent="0.25">
      <c r="A54" s="42">
        <v>33</v>
      </c>
      <c r="B54" s="41"/>
      <c r="C54" s="41"/>
      <c r="D54" s="41"/>
      <c r="E54" s="43"/>
      <c r="F54" s="30"/>
      <c r="G54" s="30"/>
      <c r="H54" s="30"/>
      <c r="I54" s="30">
        <v>21</v>
      </c>
      <c r="J54" s="30">
        <v>115</v>
      </c>
      <c r="K54" s="17" t="e">
        <f t="shared" ref="K54:K85" si="9">AVERAGE(F54:H54)</f>
        <v>#DIV/0!</v>
      </c>
      <c r="L54" s="18" t="e">
        <f t="shared" si="1"/>
        <v>#DIV/0!</v>
      </c>
      <c r="M54" s="18" t="e">
        <f t="shared" si="2"/>
        <v>#DIV/0!</v>
      </c>
      <c r="N54" s="31">
        <f t="shared" ref="N54:N85" si="10">((E54/3)*(SUM(F54:H54)))</f>
        <v>0</v>
      </c>
      <c r="O54" s="32" t="e">
        <f t="shared" ref="O54:O85" si="11">N54/E54</f>
        <v>#DIV/0!</v>
      </c>
      <c r="P54" s="31" t="e">
        <f t="shared" si="8"/>
        <v>#DIV/0!</v>
      </c>
      <c r="Q54" s="31"/>
    </row>
    <row r="55" spans="1:17" s="2" customFormat="1" ht="12.75" hidden="1" customHeight="1" x14ac:dyDescent="0.25">
      <c r="A55" s="42">
        <v>34</v>
      </c>
      <c r="B55" s="41"/>
      <c r="C55" s="41"/>
      <c r="D55" s="41"/>
      <c r="E55" s="43"/>
      <c r="F55" s="30"/>
      <c r="G55" s="30"/>
      <c r="H55" s="30"/>
      <c r="I55" s="30">
        <v>22</v>
      </c>
      <c r="J55" s="30">
        <v>500</v>
      </c>
      <c r="K55" s="17" t="e">
        <f t="shared" si="9"/>
        <v>#DIV/0!</v>
      </c>
      <c r="L55" s="18" t="e">
        <f t="shared" si="1"/>
        <v>#DIV/0!</v>
      </c>
      <c r="M55" s="18" t="e">
        <f t="shared" si="2"/>
        <v>#DIV/0!</v>
      </c>
      <c r="N55" s="31">
        <f t="shared" si="10"/>
        <v>0</v>
      </c>
      <c r="O55" s="32" t="e">
        <f t="shared" si="11"/>
        <v>#DIV/0!</v>
      </c>
      <c r="P55" s="31" t="e">
        <f t="shared" si="8"/>
        <v>#DIV/0!</v>
      </c>
      <c r="Q55" s="31"/>
    </row>
    <row r="56" spans="1:17" s="2" customFormat="1" ht="12.75" hidden="1" customHeight="1" x14ac:dyDescent="0.25">
      <c r="A56" s="42">
        <v>35</v>
      </c>
      <c r="B56" s="41"/>
      <c r="C56" s="41"/>
      <c r="D56" s="41"/>
      <c r="E56" s="43"/>
      <c r="F56" s="30"/>
      <c r="G56" s="30"/>
      <c r="H56" s="30"/>
      <c r="I56" s="30">
        <v>23</v>
      </c>
      <c r="J56" s="30">
        <v>200</v>
      </c>
      <c r="K56" s="17" t="e">
        <f t="shared" si="9"/>
        <v>#DIV/0!</v>
      </c>
      <c r="L56" s="18" t="e">
        <f t="shared" si="1"/>
        <v>#DIV/0!</v>
      </c>
      <c r="M56" s="18" t="e">
        <f t="shared" si="2"/>
        <v>#DIV/0!</v>
      </c>
      <c r="N56" s="31">
        <f t="shared" si="10"/>
        <v>0</v>
      </c>
      <c r="O56" s="32" t="e">
        <f t="shared" si="11"/>
        <v>#DIV/0!</v>
      </c>
      <c r="P56" s="31" t="e">
        <f t="shared" si="8"/>
        <v>#DIV/0!</v>
      </c>
      <c r="Q56" s="31"/>
    </row>
    <row r="57" spans="1:17" s="2" customFormat="1" ht="12.75" hidden="1" customHeight="1" x14ac:dyDescent="0.25">
      <c r="A57" s="42">
        <v>36</v>
      </c>
      <c r="B57" s="41"/>
      <c r="C57" s="41"/>
      <c r="D57" s="41"/>
      <c r="E57" s="43"/>
      <c r="F57" s="30"/>
      <c r="G57" s="30"/>
      <c r="H57" s="30"/>
      <c r="I57" s="30">
        <v>17</v>
      </c>
      <c r="J57" s="30">
        <v>250</v>
      </c>
      <c r="K57" s="17" t="e">
        <f t="shared" si="9"/>
        <v>#DIV/0!</v>
      </c>
      <c r="L57" s="18" t="e">
        <f t="shared" si="1"/>
        <v>#DIV/0!</v>
      </c>
      <c r="M57" s="18" t="e">
        <f t="shared" si="2"/>
        <v>#DIV/0!</v>
      </c>
      <c r="N57" s="31">
        <f t="shared" si="10"/>
        <v>0</v>
      </c>
      <c r="O57" s="32" t="e">
        <f t="shared" si="11"/>
        <v>#DIV/0!</v>
      </c>
      <c r="P57" s="31" t="e">
        <f t="shared" si="8"/>
        <v>#DIV/0!</v>
      </c>
      <c r="Q57" s="31"/>
    </row>
    <row r="58" spans="1:17" s="2" customFormat="1" ht="12.75" hidden="1" customHeight="1" x14ac:dyDescent="0.25">
      <c r="A58" s="42">
        <v>37</v>
      </c>
      <c r="B58" s="41"/>
      <c r="C58" s="41"/>
      <c r="D58" s="41"/>
      <c r="E58" s="43"/>
      <c r="F58" s="30"/>
      <c r="G58" s="30"/>
      <c r="H58" s="30"/>
      <c r="I58" s="30">
        <v>18</v>
      </c>
      <c r="J58" s="30">
        <v>60</v>
      </c>
      <c r="K58" s="17" t="e">
        <f t="shared" si="9"/>
        <v>#DIV/0!</v>
      </c>
      <c r="L58" s="18" t="e">
        <f t="shared" si="1"/>
        <v>#DIV/0!</v>
      </c>
      <c r="M58" s="18" t="e">
        <f t="shared" si="2"/>
        <v>#DIV/0!</v>
      </c>
      <c r="N58" s="31">
        <f t="shared" si="10"/>
        <v>0</v>
      </c>
      <c r="O58" s="32" t="e">
        <f t="shared" si="11"/>
        <v>#DIV/0!</v>
      </c>
      <c r="P58" s="31" t="e">
        <f t="shared" si="8"/>
        <v>#DIV/0!</v>
      </c>
      <c r="Q58" s="31"/>
    </row>
    <row r="59" spans="1:17" s="2" customFormat="1" ht="12.75" hidden="1" customHeight="1" x14ac:dyDescent="0.25">
      <c r="A59" s="42">
        <v>38</v>
      </c>
      <c r="B59" s="41"/>
      <c r="C59" s="41"/>
      <c r="D59" s="41"/>
      <c r="E59" s="43"/>
      <c r="F59" s="30"/>
      <c r="G59" s="30"/>
      <c r="H59" s="30"/>
      <c r="I59" s="30">
        <v>19</v>
      </c>
      <c r="J59" s="30">
        <v>90</v>
      </c>
      <c r="K59" s="17" t="e">
        <f t="shared" si="9"/>
        <v>#DIV/0!</v>
      </c>
      <c r="L59" s="18" t="e">
        <f t="shared" si="1"/>
        <v>#DIV/0!</v>
      </c>
      <c r="M59" s="18" t="e">
        <f t="shared" si="2"/>
        <v>#DIV/0!</v>
      </c>
      <c r="N59" s="31">
        <f t="shared" si="10"/>
        <v>0</v>
      </c>
      <c r="O59" s="32" t="e">
        <f t="shared" si="11"/>
        <v>#DIV/0!</v>
      </c>
      <c r="P59" s="31" t="e">
        <f t="shared" si="8"/>
        <v>#DIV/0!</v>
      </c>
      <c r="Q59" s="31"/>
    </row>
    <row r="60" spans="1:17" s="2" customFormat="1" ht="12.75" hidden="1" customHeight="1" x14ac:dyDescent="0.25">
      <c r="A60" s="42">
        <v>39</v>
      </c>
      <c r="B60" s="41"/>
      <c r="C60" s="41"/>
      <c r="D60" s="41"/>
      <c r="E60" s="43"/>
      <c r="F60" s="30"/>
      <c r="G60" s="30"/>
      <c r="H60" s="30"/>
      <c r="I60" s="30">
        <v>20</v>
      </c>
      <c r="J60" s="30">
        <v>160</v>
      </c>
      <c r="K60" s="17" t="e">
        <f t="shared" si="9"/>
        <v>#DIV/0!</v>
      </c>
      <c r="L60" s="18" t="e">
        <f t="shared" si="1"/>
        <v>#DIV/0!</v>
      </c>
      <c r="M60" s="18" t="e">
        <f t="shared" si="2"/>
        <v>#DIV/0!</v>
      </c>
      <c r="N60" s="31">
        <f t="shared" si="10"/>
        <v>0</v>
      </c>
      <c r="O60" s="32" t="e">
        <f t="shared" si="11"/>
        <v>#DIV/0!</v>
      </c>
      <c r="P60" s="31" t="e">
        <f t="shared" si="8"/>
        <v>#DIV/0!</v>
      </c>
      <c r="Q60" s="31"/>
    </row>
    <row r="61" spans="1:17" s="2" customFormat="1" ht="12.75" hidden="1" customHeight="1" x14ac:dyDescent="0.25">
      <c r="A61" s="42">
        <v>40</v>
      </c>
      <c r="B61" s="41"/>
      <c r="C61" s="41"/>
      <c r="D61" s="41"/>
      <c r="E61" s="43"/>
      <c r="F61" s="30"/>
      <c r="G61" s="30"/>
      <c r="H61" s="30"/>
      <c r="I61" s="30">
        <v>15</v>
      </c>
      <c r="J61" s="30">
        <v>200</v>
      </c>
      <c r="K61" s="17" t="e">
        <f t="shared" si="9"/>
        <v>#DIV/0!</v>
      </c>
      <c r="L61" s="18" t="e">
        <f t="shared" si="1"/>
        <v>#DIV/0!</v>
      </c>
      <c r="M61" s="18" t="e">
        <f t="shared" si="2"/>
        <v>#DIV/0!</v>
      </c>
      <c r="N61" s="31">
        <f t="shared" si="10"/>
        <v>0</v>
      </c>
      <c r="O61" s="32" t="e">
        <f t="shared" si="11"/>
        <v>#DIV/0!</v>
      </c>
      <c r="P61" s="31" t="e">
        <f t="shared" si="8"/>
        <v>#DIV/0!</v>
      </c>
      <c r="Q61" s="31"/>
    </row>
    <row r="62" spans="1:17" s="2" customFormat="1" ht="12.75" hidden="1" customHeight="1" x14ac:dyDescent="0.25">
      <c r="A62" s="42">
        <v>41</v>
      </c>
      <c r="B62" s="41"/>
      <c r="C62" s="41"/>
      <c r="D62" s="41"/>
      <c r="E62" s="43"/>
      <c r="F62" s="30"/>
      <c r="G62" s="30"/>
      <c r="H62" s="30"/>
      <c r="I62" s="30">
        <v>16</v>
      </c>
      <c r="J62" s="30">
        <v>50</v>
      </c>
      <c r="K62" s="17" t="e">
        <f t="shared" si="9"/>
        <v>#DIV/0!</v>
      </c>
      <c r="L62" s="18" t="e">
        <f t="shared" si="1"/>
        <v>#DIV/0!</v>
      </c>
      <c r="M62" s="18" t="e">
        <f t="shared" si="2"/>
        <v>#DIV/0!</v>
      </c>
      <c r="N62" s="31">
        <f t="shared" si="10"/>
        <v>0</v>
      </c>
      <c r="O62" s="32" t="e">
        <f t="shared" si="11"/>
        <v>#DIV/0!</v>
      </c>
      <c r="P62" s="31" t="e">
        <f t="shared" si="8"/>
        <v>#DIV/0!</v>
      </c>
      <c r="Q62" s="31"/>
    </row>
    <row r="63" spans="1:17" s="2" customFormat="1" ht="12.75" hidden="1" customHeight="1" x14ac:dyDescent="0.25">
      <c r="A63" s="42">
        <v>42</v>
      </c>
      <c r="B63" s="41"/>
      <c r="C63" s="41"/>
      <c r="D63" s="41"/>
      <c r="E63" s="43"/>
      <c r="F63" s="30"/>
      <c r="G63" s="30"/>
      <c r="H63" s="30"/>
      <c r="I63" s="30">
        <v>16</v>
      </c>
      <c r="J63" s="30">
        <v>60</v>
      </c>
      <c r="K63" s="17" t="e">
        <f t="shared" si="9"/>
        <v>#DIV/0!</v>
      </c>
      <c r="L63" s="18" t="e">
        <f t="shared" si="1"/>
        <v>#DIV/0!</v>
      </c>
      <c r="M63" s="18" t="e">
        <f t="shared" si="2"/>
        <v>#DIV/0!</v>
      </c>
      <c r="N63" s="31">
        <f t="shared" si="10"/>
        <v>0</v>
      </c>
      <c r="O63" s="32" t="e">
        <f t="shared" si="11"/>
        <v>#DIV/0!</v>
      </c>
      <c r="P63" s="31" t="e">
        <f t="shared" si="8"/>
        <v>#DIV/0!</v>
      </c>
      <c r="Q63" s="31"/>
    </row>
    <row r="64" spans="1:17" s="2" customFormat="1" ht="12.75" hidden="1" customHeight="1" x14ac:dyDescent="0.25">
      <c r="A64" s="42">
        <v>43</v>
      </c>
      <c r="B64" s="41"/>
      <c r="C64" s="41"/>
      <c r="D64" s="41"/>
      <c r="E64" s="43"/>
      <c r="F64" s="30"/>
      <c r="G64" s="30"/>
      <c r="H64" s="30"/>
      <c r="I64" s="30">
        <v>20</v>
      </c>
      <c r="J64" s="30">
        <v>60</v>
      </c>
      <c r="K64" s="17" t="e">
        <f t="shared" si="9"/>
        <v>#DIV/0!</v>
      </c>
      <c r="L64" s="18" t="e">
        <f t="shared" si="1"/>
        <v>#DIV/0!</v>
      </c>
      <c r="M64" s="18" t="e">
        <f t="shared" si="2"/>
        <v>#DIV/0!</v>
      </c>
      <c r="N64" s="31">
        <f t="shared" si="10"/>
        <v>0</v>
      </c>
      <c r="O64" s="32" t="e">
        <f t="shared" si="11"/>
        <v>#DIV/0!</v>
      </c>
      <c r="P64" s="31" t="e">
        <f t="shared" si="8"/>
        <v>#DIV/0!</v>
      </c>
      <c r="Q64" s="31"/>
    </row>
    <row r="65" spans="1:17" s="2" customFormat="1" ht="12.75" hidden="1" customHeight="1" x14ac:dyDescent="0.25">
      <c r="A65" s="42">
        <v>44</v>
      </c>
      <c r="B65" s="41"/>
      <c r="C65" s="41"/>
      <c r="D65" s="41"/>
      <c r="E65" s="43"/>
      <c r="F65" s="30"/>
      <c r="G65" s="30"/>
      <c r="H65" s="30"/>
      <c r="I65" s="30">
        <v>15</v>
      </c>
      <c r="J65" s="30">
        <v>40</v>
      </c>
      <c r="K65" s="17" t="e">
        <f t="shared" si="9"/>
        <v>#DIV/0!</v>
      </c>
      <c r="L65" s="18" t="e">
        <f t="shared" si="1"/>
        <v>#DIV/0!</v>
      </c>
      <c r="M65" s="18" t="e">
        <f t="shared" si="2"/>
        <v>#DIV/0!</v>
      </c>
      <c r="N65" s="31">
        <f t="shared" si="10"/>
        <v>0</v>
      </c>
      <c r="O65" s="32" t="e">
        <f t="shared" si="11"/>
        <v>#DIV/0!</v>
      </c>
      <c r="P65" s="31" t="e">
        <f t="shared" si="8"/>
        <v>#DIV/0!</v>
      </c>
      <c r="Q65" s="31"/>
    </row>
    <row r="66" spans="1:17" s="2" customFormat="1" ht="12.75" hidden="1" customHeight="1" x14ac:dyDescent="0.25">
      <c r="A66" s="42">
        <v>45</v>
      </c>
      <c r="B66" s="41"/>
      <c r="C66" s="41"/>
      <c r="D66" s="41"/>
      <c r="E66" s="43"/>
      <c r="F66" s="30"/>
      <c r="G66" s="30"/>
      <c r="H66" s="30"/>
      <c r="I66" s="30">
        <v>16</v>
      </c>
      <c r="J66" s="30">
        <v>25</v>
      </c>
      <c r="K66" s="17" t="e">
        <f t="shared" si="9"/>
        <v>#DIV/0!</v>
      </c>
      <c r="L66" s="18" t="e">
        <f t="shared" si="1"/>
        <v>#DIV/0!</v>
      </c>
      <c r="M66" s="18" t="e">
        <f t="shared" si="2"/>
        <v>#DIV/0!</v>
      </c>
      <c r="N66" s="31">
        <f t="shared" si="10"/>
        <v>0</v>
      </c>
      <c r="O66" s="32" t="e">
        <f t="shared" si="11"/>
        <v>#DIV/0!</v>
      </c>
      <c r="P66" s="31" t="e">
        <f t="shared" si="8"/>
        <v>#DIV/0!</v>
      </c>
      <c r="Q66" s="31"/>
    </row>
    <row r="67" spans="1:17" s="2" customFormat="1" ht="12.75" hidden="1" customHeight="1" x14ac:dyDescent="0.25">
      <c r="A67" s="42">
        <v>46</v>
      </c>
      <c r="B67" s="41"/>
      <c r="C67" s="41"/>
      <c r="D67" s="41"/>
      <c r="E67" s="43"/>
      <c r="F67" s="30"/>
      <c r="G67" s="30"/>
      <c r="H67" s="30"/>
      <c r="I67" s="30">
        <v>17</v>
      </c>
      <c r="J67" s="30">
        <v>140</v>
      </c>
      <c r="K67" s="17" t="e">
        <f t="shared" si="9"/>
        <v>#DIV/0!</v>
      </c>
      <c r="L67" s="18" t="e">
        <f t="shared" si="1"/>
        <v>#DIV/0!</v>
      </c>
      <c r="M67" s="18" t="e">
        <f t="shared" si="2"/>
        <v>#DIV/0!</v>
      </c>
      <c r="N67" s="31">
        <f t="shared" si="10"/>
        <v>0</v>
      </c>
      <c r="O67" s="32" t="e">
        <f t="shared" si="11"/>
        <v>#DIV/0!</v>
      </c>
      <c r="P67" s="31" t="e">
        <f t="shared" si="8"/>
        <v>#DIV/0!</v>
      </c>
      <c r="Q67" s="31"/>
    </row>
    <row r="68" spans="1:17" s="2" customFormat="1" ht="12.75" hidden="1" customHeight="1" x14ac:dyDescent="0.25">
      <c r="A68" s="42">
        <v>47</v>
      </c>
      <c r="B68" s="41"/>
      <c r="C68" s="41"/>
      <c r="D68" s="41"/>
      <c r="E68" s="43"/>
      <c r="F68" s="30"/>
      <c r="G68" s="30"/>
      <c r="H68" s="30"/>
      <c r="I68" s="30">
        <v>18</v>
      </c>
      <c r="J68" s="30">
        <v>170</v>
      </c>
      <c r="K68" s="17" t="e">
        <f t="shared" si="9"/>
        <v>#DIV/0!</v>
      </c>
      <c r="L68" s="18" t="e">
        <f t="shared" si="1"/>
        <v>#DIV/0!</v>
      </c>
      <c r="M68" s="18" t="e">
        <f t="shared" si="2"/>
        <v>#DIV/0!</v>
      </c>
      <c r="N68" s="31">
        <f t="shared" si="10"/>
        <v>0</v>
      </c>
      <c r="O68" s="32" t="e">
        <f t="shared" si="11"/>
        <v>#DIV/0!</v>
      </c>
      <c r="P68" s="31" t="e">
        <f t="shared" si="8"/>
        <v>#DIV/0!</v>
      </c>
      <c r="Q68" s="31"/>
    </row>
    <row r="69" spans="1:17" s="2" customFormat="1" ht="12.75" hidden="1" customHeight="1" x14ac:dyDescent="0.25">
      <c r="A69" s="42">
        <v>48</v>
      </c>
      <c r="B69" s="41"/>
      <c r="C69" s="41"/>
      <c r="D69" s="41"/>
      <c r="E69" s="43"/>
      <c r="F69" s="30"/>
      <c r="G69" s="30"/>
      <c r="H69" s="30"/>
      <c r="I69" s="30">
        <v>19</v>
      </c>
      <c r="J69" s="30">
        <v>10</v>
      </c>
      <c r="K69" s="17" t="e">
        <f t="shared" si="9"/>
        <v>#DIV/0!</v>
      </c>
      <c r="L69" s="18" t="e">
        <f t="shared" si="1"/>
        <v>#DIV/0!</v>
      </c>
      <c r="M69" s="18" t="e">
        <f t="shared" si="2"/>
        <v>#DIV/0!</v>
      </c>
      <c r="N69" s="31">
        <f t="shared" si="10"/>
        <v>0</v>
      </c>
      <c r="O69" s="32" t="e">
        <f t="shared" si="11"/>
        <v>#DIV/0!</v>
      </c>
      <c r="P69" s="31" t="e">
        <f t="shared" si="8"/>
        <v>#DIV/0!</v>
      </c>
      <c r="Q69" s="31"/>
    </row>
    <row r="70" spans="1:17" s="2" customFormat="1" ht="12.75" hidden="1" customHeight="1" x14ac:dyDescent="0.25">
      <c r="A70" s="42">
        <v>49</v>
      </c>
      <c r="B70" s="41"/>
      <c r="C70" s="41"/>
      <c r="D70" s="41"/>
      <c r="E70" s="43"/>
      <c r="F70" s="30"/>
      <c r="G70" s="30"/>
      <c r="H70" s="30"/>
      <c r="I70" s="30">
        <v>20</v>
      </c>
      <c r="J70" s="30">
        <v>25</v>
      </c>
      <c r="K70" s="17" t="e">
        <f t="shared" si="9"/>
        <v>#DIV/0!</v>
      </c>
      <c r="L70" s="18" t="e">
        <f t="shared" si="1"/>
        <v>#DIV/0!</v>
      </c>
      <c r="M70" s="18" t="e">
        <f t="shared" si="2"/>
        <v>#DIV/0!</v>
      </c>
      <c r="N70" s="31">
        <f t="shared" si="10"/>
        <v>0</v>
      </c>
      <c r="O70" s="32" t="e">
        <f t="shared" si="11"/>
        <v>#DIV/0!</v>
      </c>
      <c r="P70" s="31" t="e">
        <f t="shared" si="8"/>
        <v>#DIV/0!</v>
      </c>
      <c r="Q70" s="31"/>
    </row>
    <row r="71" spans="1:17" s="2" customFormat="1" ht="12.75" hidden="1" customHeight="1" x14ac:dyDescent="0.25">
      <c r="A71" s="42">
        <v>50</v>
      </c>
      <c r="B71" s="41"/>
      <c r="C71" s="41"/>
      <c r="D71" s="41"/>
      <c r="E71" s="43"/>
      <c r="F71" s="30"/>
      <c r="G71" s="30"/>
      <c r="H71" s="30"/>
      <c r="I71" s="30">
        <v>18</v>
      </c>
      <c r="J71" s="30">
        <v>7</v>
      </c>
      <c r="K71" s="17" t="e">
        <f t="shared" si="9"/>
        <v>#DIV/0!</v>
      </c>
      <c r="L71" s="18" t="e">
        <f t="shared" si="1"/>
        <v>#DIV/0!</v>
      </c>
      <c r="M71" s="18" t="e">
        <f t="shared" si="2"/>
        <v>#DIV/0!</v>
      </c>
      <c r="N71" s="31">
        <f t="shared" si="10"/>
        <v>0</v>
      </c>
      <c r="O71" s="32" t="e">
        <f t="shared" si="11"/>
        <v>#DIV/0!</v>
      </c>
      <c r="P71" s="31" t="e">
        <f t="shared" si="8"/>
        <v>#DIV/0!</v>
      </c>
      <c r="Q71" s="31"/>
    </row>
    <row r="72" spans="1:17" s="2" customFormat="1" ht="12.75" hidden="1" customHeight="1" x14ac:dyDescent="0.25">
      <c r="A72" s="42">
        <v>51</v>
      </c>
      <c r="B72" s="41"/>
      <c r="C72" s="41"/>
      <c r="D72" s="41"/>
      <c r="E72" s="43"/>
      <c r="F72" s="30"/>
      <c r="G72" s="30"/>
      <c r="H72" s="30"/>
      <c r="I72" s="30">
        <v>15</v>
      </c>
      <c r="J72" s="30">
        <v>50</v>
      </c>
      <c r="K72" s="17" t="e">
        <f t="shared" si="9"/>
        <v>#DIV/0!</v>
      </c>
      <c r="L72" s="18" t="e">
        <f t="shared" si="1"/>
        <v>#DIV/0!</v>
      </c>
      <c r="M72" s="18" t="e">
        <f t="shared" si="2"/>
        <v>#DIV/0!</v>
      </c>
      <c r="N72" s="31">
        <f t="shared" si="10"/>
        <v>0</v>
      </c>
      <c r="O72" s="32" t="e">
        <f t="shared" si="11"/>
        <v>#DIV/0!</v>
      </c>
      <c r="P72" s="31" t="e">
        <f t="shared" si="8"/>
        <v>#DIV/0!</v>
      </c>
      <c r="Q72" s="31"/>
    </row>
    <row r="73" spans="1:17" s="2" customFormat="1" ht="12.75" hidden="1" customHeight="1" x14ac:dyDescent="0.25">
      <c r="A73" s="42">
        <v>52</v>
      </c>
      <c r="B73" s="41"/>
      <c r="C73" s="41"/>
      <c r="D73" s="41"/>
      <c r="E73" s="43"/>
      <c r="F73" s="30"/>
      <c r="G73" s="30"/>
      <c r="H73" s="30"/>
      <c r="I73" s="30">
        <v>16</v>
      </c>
      <c r="J73" s="30">
        <v>150</v>
      </c>
      <c r="K73" s="17" t="e">
        <f t="shared" si="9"/>
        <v>#DIV/0!</v>
      </c>
      <c r="L73" s="18" t="e">
        <f t="shared" si="1"/>
        <v>#DIV/0!</v>
      </c>
      <c r="M73" s="18" t="e">
        <f t="shared" si="2"/>
        <v>#DIV/0!</v>
      </c>
      <c r="N73" s="31">
        <f t="shared" si="10"/>
        <v>0</v>
      </c>
      <c r="O73" s="32" t="e">
        <f t="shared" si="11"/>
        <v>#DIV/0!</v>
      </c>
      <c r="P73" s="31" t="e">
        <f t="shared" si="8"/>
        <v>#DIV/0!</v>
      </c>
      <c r="Q73" s="31"/>
    </row>
    <row r="74" spans="1:17" s="2" customFormat="1" ht="12.75" hidden="1" customHeight="1" x14ac:dyDescent="0.25">
      <c r="A74" s="42">
        <v>53</v>
      </c>
      <c r="B74" s="41"/>
      <c r="C74" s="41"/>
      <c r="D74" s="41"/>
      <c r="E74" s="43"/>
      <c r="F74" s="30"/>
      <c r="G74" s="30"/>
      <c r="H74" s="30"/>
      <c r="I74" s="30">
        <v>17</v>
      </c>
      <c r="J74" s="30">
        <v>20</v>
      </c>
      <c r="K74" s="17" t="e">
        <f t="shared" si="9"/>
        <v>#DIV/0!</v>
      </c>
      <c r="L74" s="18" t="e">
        <f t="shared" si="1"/>
        <v>#DIV/0!</v>
      </c>
      <c r="M74" s="18" t="e">
        <f t="shared" si="2"/>
        <v>#DIV/0!</v>
      </c>
      <c r="N74" s="31">
        <f t="shared" si="10"/>
        <v>0</v>
      </c>
      <c r="O74" s="32" t="e">
        <f t="shared" si="11"/>
        <v>#DIV/0!</v>
      </c>
      <c r="P74" s="31" t="e">
        <f t="shared" si="8"/>
        <v>#DIV/0!</v>
      </c>
      <c r="Q74" s="31"/>
    </row>
    <row r="75" spans="1:17" s="2" customFormat="1" ht="12.75" hidden="1" customHeight="1" x14ac:dyDescent="0.25">
      <c r="A75" s="42">
        <v>54</v>
      </c>
      <c r="B75" s="41"/>
      <c r="C75" s="41"/>
      <c r="D75" s="41"/>
      <c r="E75" s="43"/>
      <c r="F75" s="30"/>
      <c r="G75" s="30"/>
      <c r="H75" s="30"/>
      <c r="I75" s="30">
        <v>18</v>
      </c>
      <c r="J75" s="30">
        <v>20</v>
      </c>
      <c r="K75" s="17" t="e">
        <f t="shared" si="9"/>
        <v>#DIV/0!</v>
      </c>
      <c r="L75" s="18" t="e">
        <f t="shared" si="1"/>
        <v>#DIV/0!</v>
      </c>
      <c r="M75" s="18" t="e">
        <f t="shared" si="2"/>
        <v>#DIV/0!</v>
      </c>
      <c r="N75" s="31">
        <f t="shared" si="10"/>
        <v>0</v>
      </c>
      <c r="O75" s="32" t="e">
        <f t="shared" si="11"/>
        <v>#DIV/0!</v>
      </c>
      <c r="P75" s="31" t="e">
        <f t="shared" si="8"/>
        <v>#DIV/0!</v>
      </c>
      <c r="Q75" s="31"/>
    </row>
    <row r="76" spans="1:17" s="2" customFormat="1" ht="12.75" hidden="1" customHeight="1" x14ac:dyDescent="0.25">
      <c r="A76" s="42">
        <v>55</v>
      </c>
      <c r="B76" s="41"/>
      <c r="C76" s="41"/>
      <c r="D76" s="41"/>
      <c r="E76" s="43"/>
      <c r="F76" s="30"/>
      <c r="G76" s="30"/>
      <c r="H76" s="30"/>
      <c r="I76" s="30">
        <v>19</v>
      </c>
      <c r="J76" s="30">
        <v>15</v>
      </c>
      <c r="K76" s="17" t="e">
        <f t="shared" si="9"/>
        <v>#DIV/0!</v>
      </c>
      <c r="L76" s="18" t="e">
        <f t="shared" si="1"/>
        <v>#DIV/0!</v>
      </c>
      <c r="M76" s="18" t="e">
        <f t="shared" si="2"/>
        <v>#DIV/0!</v>
      </c>
      <c r="N76" s="31">
        <f t="shared" si="10"/>
        <v>0</v>
      </c>
      <c r="O76" s="32" t="e">
        <f t="shared" si="11"/>
        <v>#DIV/0!</v>
      </c>
      <c r="P76" s="31" t="e">
        <f t="shared" si="8"/>
        <v>#DIV/0!</v>
      </c>
      <c r="Q76" s="31"/>
    </row>
    <row r="77" spans="1:17" s="2" customFormat="1" ht="12.75" hidden="1" customHeight="1" x14ac:dyDescent="0.25">
      <c r="A77" s="42">
        <v>56</v>
      </c>
      <c r="B77" s="41"/>
      <c r="C77" s="41"/>
      <c r="D77" s="41"/>
      <c r="E77" s="43"/>
      <c r="F77" s="30"/>
      <c r="G77" s="30"/>
      <c r="H77" s="30"/>
      <c r="I77" s="30">
        <v>20</v>
      </c>
      <c r="J77" s="30">
        <v>300</v>
      </c>
      <c r="K77" s="17" t="e">
        <f t="shared" si="9"/>
        <v>#DIV/0!</v>
      </c>
      <c r="L77" s="18" t="e">
        <f t="shared" si="1"/>
        <v>#DIV/0!</v>
      </c>
      <c r="M77" s="18" t="e">
        <f t="shared" si="2"/>
        <v>#DIV/0!</v>
      </c>
      <c r="N77" s="31">
        <f t="shared" si="10"/>
        <v>0</v>
      </c>
      <c r="O77" s="32" t="e">
        <f t="shared" si="11"/>
        <v>#DIV/0!</v>
      </c>
      <c r="P77" s="31" t="e">
        <f t="shared" si="8"/>
        <v>#DIV/0!</v>
      </c>
      <c r="Q77" s="31"/>
    </row>
    <row r="78" spans="1:17" s="2" customFormat="1" ht="12.75" hidden="1" customHeight="1" x14ac:dyDescent="0.25">
      <c r="A78" s="42">
        <v>57</v>
      </c>
      <c r="B78" s="41"/>
      <c r="C78" s="41"/>
      <c r="D78" s="41"/>
      <c r="E78" s="43"/>
      <c r="F78" s="30"/>
      <c r="G78" s="30"/>
      <c r="H78" s="30"/>
      <c r="I78" s="30">
        <v>18</v>
      </c>
      <c r="J78" s="30">
        <v>20</v>
      </c>
      <c r="K78" s="17" t="e">
        <f t="shared" si="9"/>
        <v>#DIV/0!</v>
      </c>
      <c r="L78" s="18" t="e">
        <f t="shared" si="1"/>
        <v>#DIV/0!</v>
      </c>
      <c r="M78" s="18" t="e">
        <f t="shared" si="2"/>
        <v>#DIV/0!</v>
      </c>
      <c r="N78" s="31">
        <f t="shared" si="10"/>
        <v>0</v>
      </c>
      <c r="O78" s="32" t="e">
        <f t="shared" si="11"/>
        <v>#DIV/0!</v>
      </c>
      <c r="P78" s="31" t="e">
        <f t="shared" si="8"/>
        <v>#DIV/0!</v>
      </c>
      <c r="Q78" s="31"/>
    </row>
    <row r="79" spans="1:17" s="2" customFormat="1" ht="12.75" hidden="1" customHeight="1" x14ac:dyDescent="0.25">
      <c r="A79" s="42">
        <v>58</v>
      </c>
      <c r="B79" s="41"/>
      <c r="C79" s="41"/>
      <c r="D79" s="41"/>
      <c r="E79" s="43"/>
      <c r="F79" s="30"/>
      <c r="G79" s="30"/>
      <c r="H79" s="30"/>
      <c r="I79" s="30">
        <v>19</v>
      </c>
      <c r="J79" s="30">
        <v>150</v>
      </c>
      <c r="K79" s="17" t="e">
        <f t="shared" si="9"/>
        <v>#DIV/0!</v>
      </c>
      <c r="L79" s="18" t="e">
        <f t="shared" si="1"/>
        <v>#DIV/0!</v>
      </c>
      <c r="M79" s="18" t="e">
        <f t="shared" si="2"/>
        <v>#DIV/0!</v>
      </c>
      <c r="N79" s="31">
        <f t="shared" si="10"/>
        <v>0</v>
      </c>
      <c r="O79" s="32" t="e">
        <f t="shared" si="11"/>
        <v>#DIV/0!</v>
      </c>
      <c r="P79" s="31" t="e">
        <f t="shared" si="8"/>
        <v>#DIV/0!</v>
      </c>
      <c r="Q79" s="31"/>
    </row>
    <row r="80" spans="1:17" s="2" customFormat="1" ht="12.75" hidden="1" customHeight="1" x14ac:dyDescent="0.25">
      <c r="A80" s="42">
        <v>59</v>
      </c>
      <c r="B80" s="41"/>
      <c r="C80" s="41"/>
      <c r="D80" s="41"/>
      <c r="E80" s="43"/>
      <c r="F80" s="30"/>
      <c r="G80" s="30"/>
      <c r="H80" s="30"/>
      <c r="I80" s="30">
        <v>20</v>
      </c>
      <c r="J80" s="30">
        <v>185</v>
      </c>
      <c r="K80" s="17" t="e">
        <f t="shared" si="9"/>
        <v>#DIV/0!</v>
      </c>
      <c r="L80" s="18" t="e">
        <f t="shared" si="1"/>
        <v>#DIV/0!</v>
      </c>
      <c r="M80" s="18" t="e">
        <f t="shared" si="2"/>
        <v>#DIV/0!</v>
      </c>
      <c r="N80" s="31">
        <f t="shared" si="10"/>
        <v>0</v>
      </c>
      <c r="O80" s="32" t="e">
        <f t="shared" si="11"/>
        <v>#DIV/0!</v>
      </c>
      <c r="P80" s="31" t="e">
        <f t="shared" si="8"/>
        <v>#DIV/0!</v>
      </c>
      <c r="Q80" s="31"/>
    </row>
    <row r="81" spans="1:17" s="2" customFormat="1" ht="12.75" hidden="1" customHeight="1" x14ac:dyDescent="0.25">
      <c r="A81" s="42">
        <v>60</v>
      </c>
      <c r="B81" s="41"/>
      <c r="C81" s="41"/>
      <c r="D81" s="41"/>
      <c r="E81" s="43"/>
      <c r="F81" s="30"/>
      <c r="G81" s="30"/>
      <c r="H81" s="30"/>
      <c r="I81" s="30">
        <v>21</v>
      </c>
      <c r="J81" s="30">
        <v>230</v>
      </c>
      <c r="K81" s="17" t="e">
        <f t="shared" si="9"/>
        <v>#DIV/0!</v>
      </c>
      <c r="L81" s="18" t="e">
        <f t="shared" si="1"/>
        <v>#DIV/0!</v>
      </c>
      <c r="M81" s="18" t="e">
        <f t="shared" si="2"/>
        <v>#DIV/0!</v>
      </c>
      <c r="N81" s="31">
        <f t="shared" si="10"/>
        <v>0</v>
      </c>
      <c r="O81" s="32" t="e">
        <f t="shared" si="11"/>
        <v>#DIV/0!</v>
      </c>
      <c r="P81" s="31" t="e">
        <f t="shared" si="8"/>
        <v>#DIV/0!</v>
      </c>
      <c r="Q81" s="31"/>
    </row>
    <row r="82" spans="1:17" s="2" customFormat="1" ht="12.75" hidden="1" customHeight="1" x14ac:dyDescent="0.25">
      <c r="A82" s="42">
        <v>61</v>
      </c>
      <c r="B82" s="41"/>
      <c r="C82" s="41"/>
      <c r="D82" s="41"/>
      <c r="E82" s="43"/>
      <c r="F82" s="30"/>
      <c r="G82" s="30"/>
      <c r="H82" s="30"/>
      <c r="I82" s="30">
        <v>22</v>
      </c>
      <c r="J82" s="30">
        <v>280</v>
      </c>
      <c r="K82" s="17" t="e">
        <f t="shared" si="9"/>
        <v>#DIV/0!</v>
      </c>
      <c r="L82" s="18" t="e">
        <f t="shared" si="1"/>
        <v>#DIV/0!</v>
      </c>
      <c r="M82" s="18" t="e">
        <f t="shared" si="2"/>
        <v>#DIV/0!</v>
      </c>
      <c r="N82" s="31">
        <f t="shared" si="10"/>
        <v>0</v>
      </c>
      <c r="O82" s="32" t="e">
        <f t="shared" si="11"/>
        <v>#DIV/0!</v>
      </c>
      <c r="P82" s="31" t="e">
        <f t="shared" si="8"/>
        <v>#DIV/0!</v>
      </c>
      <c r="Q82" s="31"/>
    </row>
    <row r="83" spans="1:17" s="2" customFormat="1" ht="12.75" hidden="1" customHeight="1" x14ac:dyDescent="0.25">
      <c r="A83" s="42">
        <v>62</v>
      </c>
      <c r="B83" s="41"/>
      <c r="C83" s="41"/>
      <c r="D83" s="41"/>
      <c r="E83" s="43"/>
      <c r="F83" s="30"/>
      <c r="G83" s="30"/>
      <c r="H83" s="30"/>
      <c r="I83" s="30">
        <v>23</v>
      </c>
      <c r="J83" s="30">
        <v>40</v>
      </c>
      <c r="K83" s="17" t="e">
        <f t="shared" si="9"/>
        <v>#DIV/0!</v>
      </c>
      <c r="L83" s="18" t="e">
        <f t="shared" si="1"/>
        <v>#DIV/0!</v>
      </c>
      <c r="M83" s="18" t="e">
        <f t="shared" si="2"/>
        <v>#DIV/0!</v>
      </c>
      <c r="N83" s="31">
        <f t="shared" si="10"/>
        <v>0</v>
      </c>
      <c r="O83" s="32" t="e">
        <f t="shared" si="11"/>
        <v>#DIV/0!</v>
      </c>
      <c r="P83" s="31" t="e">
        <f t="shared" si="8"/>
        <v>#DIV/0!</v>
      </c>
      <c r="Q83" s="31"/>
    </row>
    <row r="84" spans="1:17" s="2" customFormat="1" ht="12.75" hidden="1" customHeight="1" x14ac:dyDescent="0.25">
      <c r="A84" s="42">
        <v>63</v>
      </c>
      <c r="B84" s="41"/>
      <c r="C84" s="41"/>
      <c r="D84" s="41"/>
      <c r="E84" s="43"/>
      <c r="F84" s="30"/>
      <c r="G84" s="30"/>
      <c r="H84" s="30"/>
      <c r="I84" s="30">
        <v>19</v>
      </c>
      <c r="J84" s="30">
        <v>8</v>
      </c>
      <c r="K84" s="17" t="e">
        <f t="shared" si="9"/>
        <v>#DIV/0!</v>
      </c>
      <c r="L84" s="18" t="e">
        <f t="shared" si="1"/>
        <v>#DIV/0!</v>
      </c>
      <c r="M84" s="18" t="e">
        <f t="shared" si="2"/>
        <v>#DIV/0!</v>
      </c>
      <c r="N84" s="31">
        <f t="shared" si="10"/>
        <v>0</v>
      </c>
      <c r="O84" s="32" t="e">
        <f t="shared" si="11"/>
        <v>#DIV/0!</v>
      </c>
      <c r="P84" s="31" t="e">
        <f t="shared" si="8"/>
        <v>#DIV/0!</v>
      </c>
      <c r="Q84" s="31"/>
    </row>
    <row r="85" spans="1:17" s="2" customFormat="1" ht="12.75" hidden="1" customHeight="1" x14ac:dyDescent="0.25">
      <c r="A85" s="42">
        <v>64</v>
      </c>
      <c r="B85" s="41"/>
      <c r="C85" s="41"/>
      <c r="D85" s="41"/>
      <c r="E85" s="43"/>
      <c r="F85" s="30"/>
      <c r="G85" s="30"/>
      <c r="H85" s="30"/>
      <c r="I85" s="30">
        <v>20</v>
      </c>
      <c r="J85" s="30">
        <v>15</v>
      </c>
      <c r="K85" s="17" t="e">
        <f t="shared" si="9"/>
        <v>#DIV/0!</v>
      </c>
      <c r="L85" s="18" t="e">
        <f t="shared" si="1"/>
        <v>#DIV/0!</v>
      </c>
      <c r="M85" s="18" t="e">
        <f t="shared" si="2"/>
        <v>#DIV/0!</v>
      </c>
      <c r="N85" s="31">
        <f t="shared" si="10"/>
        <v>0</v>
      </c>
      <c r="O85" s="32" t="e">
        <f t="shared" si="11"/>
        <v>#DIV/0!</v>
      </c>
      <c r="P85" s="31" t="e">
        <f t="shared" si="8"/>
        <v>#DIV/0!</v>
      </c>
      <c r="Q85" s="31"/>
    </row>
    <row r="86" spans="1:17" s="2" customFormat="1" ht="12.75" hidden="1" customHeight="1" x14ac:dyDescent="0.25">
      <c r="A86" s="42">
        <v>65</v>
      </c>
      <c r="B86" s="41"/>
      <c r="C86" s="41"/>
      <c r="D86" s="41"/>
      <c r="E86" s="43"/>
      <c r="F86" s="30"/>
      <c r="G86" s="30"/>
      <c r="H86" s="30"/>
      <c r="I86" s="30">
        <v>15</v>
      </c>
      <c r="J86" s="30">
        <v>100</v>
      </c>
      <c r="K86" s="17" t="e">
        <f t="shared" ref="K86:K100" si="12">AVERAGE(F86:H86)</f>
        <v>#DIV/0!</v>
      </c>
      <c r="L86" s="18" t="e">
        <f t="shared" si="1"/>
        <v>#DIV/0!</v>
      </c>
      <c r="M86" s="18" t="e">
        <f t="shared" si="2"/>
        <v>#DIV/0!</v>
      </c>
      <c r="N86" s="31">
        <f t="shared" ref="N86:N100" si="13">((E86/3)*(SUM(F86:H86)))</f>
        <v>0</v>
      </c>
      <c r="O86" s="32" t="e">
        <f t="shared" ref="O86:O100" si="14">N86/E86</f>
        <v>#DIV/0!</v>
      </c>
      <c r="P86" s="31" t="e">
        <f t="shared" si="8"/>
        <v>#DIV/0!</v>
      </c>
      <c r="Q86" s="31"/>
    </row>
    <row r="87" spans="1:17" s="2" customFormat="1" ht="12.75" hidden="1" customHeight="1" x14ac:dyDescent="0.25">
      <c r="A87" s="42">
        <v>66</v>
      </c>
      <c r="B87" s="41"/>
      <c r="C87" s="41"/>
      <c r="D87" s="41"/>
      <c r="E87" s="43"/>
      <c r="F87" s="30"/>
      <c r="G87" s="30"/>
      <c r="H87" s="30"/>
      <c r="I87" s="30">
        <v>16</v>
      </c>
      <c r="J87" s="30">
        <v>150</v>
      </c>
      <c r="K87" s="17" t="e">
        <f t="shared" si="12"/>
        <v>#DIV/0!</v>
      </c>
      <c r="L87" s="18" t="e">
        <f t="shared" si="1"/>
        <v>#DIV/0!</v>
      </c>
      <c r="M87" s="18" t="e">
        <f t="shared" ref="M87:M100" si="15">L87/K87*100</f>
        <v>#DIV/0!</v>
      </c>
      <c r="N87" s="31">
        <f t="shared" si="13"/>
        <v>0</v>
      </c>
      <c r="O87" s="32" t="e">
        <f t="shared" si="14"/>
        <v>#DIV/0!</v>
      </c>
      <c r="P87" s="31" t="e">
        <f t="shared" si="8"/>
        <v>#DIV/0!</v>
      </c>
      <c r="Q87" s="31"/>
    </row>
    <row r="88" spans="1:17" s="2" customFormat="1" ht="12.75" hidden="1" customHeight="1" x14ac:dyDescent="0.25">
      <c r="A88" s="42">
        <v>67</v>
      </c>
      <c r="B88" s="41"/>
      <c r="C88" s="41"/>
      <c r="D88" s="41"/>
      <c r="E88" s="43"/>
      <c r="F88" s="30"/>
      <c r="G88" s="30"/>
      <c r="H88" s="30"/>
      <c r="I88" s="30">
        <v>20</v>
      </c>
      <c r="J88" s="30">
        <v>26</v>
      </c>
      <c r="K88" s="17" t="e">
        <f t="shared" si="12"/>
        <v>#DIV/0!</v>
      </c>
      <c r="L88" s="18" t="e">
        <f t="shared" si="1"/>
        <v>#DIV/0!</v>
      </c>
      <c r="M88" s="18" t="e">
        <f t="shared" si="15"/>
        <v>#DIV/0!</v>
      </c>
      <c r="N88" s="31">
        <f t="shared" si="13"/>
        <v>0</v>
      </c>
      <c r="O88" s="32" t="e">
        <f t="shared" si="14"/>
        <v>#DIV/0!</v>
      </c>
      <c r="P88" s="31" t="e">
        <f t="shared" si="8"/>
        <v>#DIV/0!</v>
      </c>
      <c r="Q88" s="31"/>
    </row>
    <row r="89" spans="1:17" s="2" customFormat="1" ht="12.75" hidden="1" customHeight="1" x14ac:dyDescent="0.25">
      <c r="A89" s="42">
        <v>68</v>
      </c>
      <c r="B89" s="41"/>
      <c r="C89" s="41"/>
      <c r="D89" s="41"/>
      <c r="E89" s="43"/>
      <c r="F89" s="30"/>
      <c r="G89" s="30"/>
      <c r="H89" s="30"/>
      <c r="I89" s="30">
        <v>15</v>
      </c>
      <c r="J89" s="30">
        <v>45</v>
      </c>
      <c r="K89" s="17" t="e">
        <f t="shared" si="12"/>
        <v>#DIV/0!</v>
      </c>
      <c r="L89" s="18" t="e">
        <f t="shared" si="1"/>
        <v>#DIV/0!</v>
      </c>
      <c r="M89" s="18" t="e">
        <f t="shared" si="15"/>
        <v>#DIV/0!</v>
      </c>
      <c r="N89" s="31">
        <f t="shared" si="13"/>
        <v>0</v>
      </c>
      <c r="O89" s="32" t="e">
        <f t="shared" si="14"/>
        <v>#DIV/0!</v>
      </c>
      <c r="P89" s="31" t="e">
        <f t="shared" si="8"/>
        <v>#DIV/0!</v>
      </c>
      <c r="Q89" s="31"/>
    </row>
    <row r="90" spans="1:17" s="2" customFormat="1" ht="12.75" hidden="1" customHeight="1" x14ac:dyDescent="0.25">
      <c r="A90" s="42">
        <v>69</v>
      </c>
      <c r="B90" s="41"/>
      <c r="C90" s="41"/>
      <c r="D90" s="41"/>
      <c r="E90" s="43"/>
      <c r="F90" s="30"/>
      <c r="G90" s="30"/>
      <c r="H90" s="30"/>
      <c r="I90" s="30">
        <v>16</v>
      </c>
      <c r="J90" s="30">
        <v>35</v>
      </c>
      <c r="K90" s="17" t="e">
        <f t="shared" si="12"/>
        <v>#DIV/0!</v>
      </c>
      <c r="L90" s="18" t="e">
        <f t="shared" si="1"/>
        <v>#DIV/0!</v>
      </c>
      <c r="M90" s="18" t="e">
        <f t="shared" si="15"/>
        <v>#DIV/0!</v>
      </c>
      <c r="N90" s="31">
        <f t="shared" si="13"/>
        <v>0</v>
      </c>
      <c r="O90" s="32" t="e">
        <f t="shared" si="14"/>
        <v>#DIV/0!</v>
      </c>
      <c r="P90" s="31" t="e">
        <f t="shared" si="8"/>
        <v>#DIV/0!</v>
      </c>
      <c r="Q90" s="31"/>
    </row>
    <row r="91" spans="1:17" s="2" customFormat="1" ht="12.75" hidden="1" customHeight="1" x14ac:dyDescent="0.25">
      <c r="A91" s="42">
        <v>70</v>
      </c>
      <c r="B91" s="41"/>
      <c r="C91" s="41"/>
      <c r="D91" s="41"/>
      <c r="E91" s="43"/>
      <c r="F91" s="30"/>
      <c r="G91" s="30"/>
      <c r="H91" s="30"/>
      <c r="I91" s="30">
        <v>17</v>
      </c>
      <c r="J91" s="30">
        <v>70</v>
      </c>
      <c r="K91" s="17" t="e">
        <f t="shared" si="12"/>
        <v>#DIV/0!</v>
      </c>
      <c r="L91" s="18" t="e">
        <f t="shared" si="1"/>
        <v>#DIV/0!</v>
      </c>
      <c r="M91" s="18" t="e">
        <f t="shared" si="15"/>
        <v>#DIV/0!</v>
      </c>
      <c r="N91" s="31">
        <f t="shared" si="13"/>
        <v>0</v>
      </c>
      <c r="O91" s="32" t="e">
        <f t="shared" si="14"/>
        <v>#DIV/0!</v>
      </c>
      <c r="P91" s="31" t="e">
        <f t="shared" ref="P91:P100" si="16">ROUND(O91,2)</f>
        <v>#DIV/0!</v>
      </c>
      <c r="Q91" s="31"/>
    </row>
    <row r="92" spans="1:17" s="2" customFormat="1" ht="12.75" hidden="1" customHeight="1" x14ac:dyDescent="0.25">
      <c r="A92" s="42">
        <v>71</v>
      </c>
      <c r="B92" s="41"/>
      <c r="C92" s="41"/>
      <c r="D92" s="41"/>
      <c r="E92" s="43"/>
      <c r="F92" s="30"/>
      <c r="G92" s="30"/>
      <c r="H92" s="30"/>
      <c r="I92" s="30">
        <v>18</v>
      </c>
      <c r="J92" s="30">
        <v>80</v>
      </c>
      <c r="K92" s="17" t="e">
        <f t="shared" si="12"/>
        <v>#DIV/0!</v>
      </c>
      <c r="L92" s="18" t="e">
        <f t="shared" ref="L92:L100" si="17">SQRT(((SUM((POWER(F92-K92,2)),(POWER(G92-K92,2)),(POWER(H92-K92,2)),))/(COLUMNS(F92:H92)-1)))</f>
        <v>#DIV/0!</v>
      </c>
      <c r="M92" s="18" t="e">
        <f t="shared" si="15"/>
        <v>#DIV/0!</v>
      </c>
      <c r="N92" s="31">
        <f t="shared" si="13"/>
        <v>0</v>
      </c>
      <c r="O92" s="32" t="e">
        <f t="shared" si="14"/>
        <v>#DIV/0!</v>
      </c>
      <c r="P92" s="31" t="e">
        <f t="shared" si="16"/>
        <v>#DIV/0!</v>
      </c>
      <c r="Q92" s="31"/>
    </row>
    <row r="93" spans="1:17" s="2" customFormat="1" ht="12.75" hidden="1" customHeight="1" x14ac:dyDescent="0.25">
      <c r="A93" s="42">
        <v>72</v>
      </c>
      <c r="B93" s="41"/>
      <c r="C93" s="41"/>
      <c r="D93" s="41"/>
      <c r="E93" s="43"/>
      <c r="F93" s="30"/>
      <c r="G93" s="30"/>
      <c r="H93" s="30"/>
      <c r="I93" s="30">
        <v>19</v>
      </c>
      <c r="J93" s="30">
        <v>150</v>
      </c>
      <c r="K93" s="17" t="e">
        <f t="shared" si="12"/>
        <v>#DIV/0!</v>
      </c>
      <c r="L93" s="18" t="e">
        <f t="shared" si="17"/>
        <v>#DIV/0!</v>
      </c>
      <c r="M93" s="18" t="e">
        <f t="shared" si="15"/>
        <v>#DIV/0!</v>
      </c>
      <c r="N93" s="31">
        <f t="shared" si="13"/>
        <v>0</v>
      </c>
      <c r="O93" s="32" t="e">
        <f t="shared" si="14"/>
        <v>#DIV/0!</v>
      </c>
      <c r="P93" s="31" t="e">
        <f t="shared" si="16"/>
        <v>#DIV/0!</v>
      </c>
      <c r="Q93" s="31"/>
    </row>
    <row r="94" spans="1:17" s="2" customFormat="1" ht="12.75" hidden="1" customHeight="1" x14ac:dyDescent="0.25">
      <c r="A94" s="42">
        <v>73</v>
      </c>
      <c r="B94" s="41"/>
      <c r="C94" s="41"/>
      <c r="D94" s="41"/>
      <c r="E94" s="43"/>
      <c r="F94" s="30"/>
      <c r="G94" s="30"/>
      <c r="H94" s="30"/>
      <c r="I94" s="30">
        <v>20</v>
      </c>
      <c r="J94" s="30">
        <v>1500</v>
      </c>
      <c r="K94" s="17" t="e">
        <f t="shared" si="12"/>
        <v>#DIV/0!</v>
      </c>
      <c r="L94" s="18" t="e">
        <f t="shared" si="17"/>
        <v>#DIV/0!</v>
      </c>
      <c r="M94" s="18" t="e">
        <f t="shared" si="15"/>
        <v>#DIV/0!</v>
      </c>
      <c r="N94" s="31">
        <f t="shared" si="13"/>
        <v>0</v>
      </c>
      <c r="O94" s="32" t="e">
        <f t="shared" si="14"/>
        <v>#DIV/0!</v>
      </c>
      <c r="P94" s="31" t="e">
        <f t="shared" si="16"/>
        <v>#DIV/0!</v>
      </c>
      <c r="Q94" s="31"/>
    </row>
    <row r="95" spans="1:17" s="2" customFormat="1" ht="12.75" hidden="1" customHeight="1" x14ac:dyDescent="0.25">
      <c r="A95" s="42">
        <v>74</v>
      </c>
      <c r="B95" s="41"/>
      <c r="C95" s="41"/>
      <c r="D95" s="41"/>
      <c r="E95" s="43"/>
      <c r="F95" s="30"/>
      <c r="G95" s="30"/>
      <c r="H95" s="30"/>
      <c r="I95" s="30">
        <v>18</v>
      </c>
      <c r="J95" s="30">
        <v>40</v>
      </c>
      <c r="K95" s="17" t="e">
        <f t="shared" si="12"/>
        <v>#DIV/0!</v>
      </c>
      <c r="L95" s="18" t="e">
        <f t="shared" si="17"/>
        <v>#DIV/0!</v>
      </c>
      <c r="M95" s="18" t="e">
        <f t="shared" si="15"/>
        <v>#DIV/0!</v>
      </c>
      <c r="N95" s="31">
        <f t="shared" si="13"/>
        <v>0</v>
      </c>
      <c r="O95" s="32" t="e">
        <f t="shared" si="14"/>
        <v>#DIV/0!</v>
      </c>
      <c r="P95" s="31" t="e">
        <f t="shared" si="16"/>
        <v>#DIV/0!</v>
      </c>
      <c r="Q95" s="31"/>
    </row>
    <row r="96" spans="1:17" s="2" customFormat="1" ht="12.75" hidden="1" customHeight="1" x14ac:dyDescent="0.25">
      <c r="A96" s="42">
        <v>75</v>
      </c>
      <c r="B96" s="41"/>
      <c r="C96" s="41"/>
      <c r="D96" s="41"/>
      <c r="E96" s="43"/>
      <c r="F96" s="30"/>
      <c r="G96" s="30"/>
      <c r="H96" s="30"/>
      <c r="I96" s="30">
        <v>19</v>
      </c>
      <c r="J96" s="30">
        <v>25</v>
      </c>
      <c r="K96" s="17" t="e">
        <f t="shared" si="12"/>
        <v>#DIV/0!</v>
      </c>
      <c r="L96" s="18" t="e">
        <f t="shared" si="17"/>
        <v>#DIV/0!</v>
      </c>
      <c r="M96" s="18" t="e">
        <f t="shared" si="15"/>
        <v>#DIV/0!</v>
      </c>
      <c r="N96" s="31">
        <f t="shared" si="13"/>
        <v>0</v>
      </c>
      <c r="O96" s="32" t="e">
        <f t="shared" si="14"/>
        <v>#DIV/0!</v>
      </c>
      <c r="P96" s="31" t="e">
        <f t="shared" si="16"/>
        <v>#DIV/0!</v>
      </c>
      <c r="Q96" s="31"/>
    </row>
    <row r="97" spans="1:20" s="2" customFormat="1" ht="12.75" hidden="1" customHeight="1" x14ac:dyDescent="0.25">
      <c r="A97" s="42">
        <v>76</v>
      </c>
      <c r="B97" s="41"/>
      <c r="C97" s="41"/>
      <c r="D97" s="41"/>
      <c r="E97" s="43"/>
      <c r="F97" s="30"/>
      <c r="G97" s="30"/>
      <c r="H97" s="30"/>
      <c r="I97" s="30">
        <v>20</v>
      </c>
      <c r="J97" s="30">
        <v>2274.4</v>
      </c>
      <c r="K97" s="17" t="e">
        <f t="shared" si="12"/>
        <v>#DIV/0!</v>
      </c>
      <c r="L97" s="18" t="e">
        <f t="shared" si="17"/>
        <v>#DIV/0!</v>
      </c>
      <c r="M97" s="18" t="e">
        <f t="shared" si="15"/>
        <v>#DIV/0!</v>
      </c>
      <c r="N97" s="31">
        <f t="shared" si="13"/>
        <v>0</v>
      </c>
      <c r="O97" s="32" t="e">
        <f t="shared" si="14"/>
        <v>#DIV/0!</v>
      </c>
      <c r="P97" s="31" t="e">
        <f t="shared" si="16"/>
        <v>#DIV/0!</v>
      </c>
      <c r="Q97" s="31"/>
    </row>
    <row r="98" spans="1:20" s="2" customFormat="1" ht="12.75" hidden="1" customHeight="1" x14ac:dyDescent="0.25">
      <c r="A98" s="42">
        <v>77</v>
      </c>
      <c r="B98" s="41"/>
      <c r="C98" s="41"/>
      <c r="D98" s="41"/>
      <c r="E98" s="43"/>
      <c r="F98" s="30"/>
      <c r="G98" s="30"/>
      <c r="H98" s="30"/>
      <c r="I98" s="30">
        <v>21</v>
      </c>
      <c r="J98" s="30">
        <v>1876.2</v>
      </c>
      <c r="K98" s="17" t="e">
        <f t="shared" si="12"/>
        <v>#DIV/0!</v>
      </c>
      <c r="L98" s="18" t="e">
        <f t="shared" si="17"/>
        <v>#DIV/0!</v>
      </c>
      <c r="M98" s="18" t="e">
        <f t="shared" si="15"/>
        <v>#DIV/0!</v>
      </c>
      <c r="N98" s="31">
        <f t="shared" si="13"/>
        <v>0</v>
      </c>
      <c r="O98" s="32" t="e">
        <f t="shared" si="14"/>
        <v>#DIV/0!</v>
      </c>
      <c r="P98" s="31" t="e">
        <f t="shared" si="16"/>
        <v>#DIV/0!</v>
      </c>
      <c r="Q98" s="31"/>
    </row>
    <row r="99" spans="1:20" s="2" customFormat="1" ht="12.75" hidden="1" customHeight="1" x14ac:dyDescent="0.25">
      <c r="A99" s="42">
        <v>78</v>
      </c>
      <c r="B99" s="41"/>
      <c r="C99" s="41"/>
      <c r="D99" s="41"/>
      <c r="E99" s="43"/>
      <c r="F99" s="30"/>
      <c r="G99" s="30"/>
      <c r="H99" s="30"/>
      <c r="I99" s="30">
        <v>22</v>
      </c>
      <c r="J99" s="30">
        <v>600</v>
      </c>
      <c r="K99" s="17" t="e">
        <f t="shared" si="12"/>
        <v>#DIV/0!</v>
      </c>
      <c r="L99" s="18" t="e">
        <f t="shared" si="17"/>
        <v>#DIV/0!</v>
      </c>
      <c r="M99" s="18" t="e">
        <f t="shared" si="15"/>
        <v>#DIV/0!</v>
      </c>
      <c r="N99" s="31">
        <f t="shared" si="13"/>
        <v>0</v>
      </c>
      <c r="O99" s="32" t="e">
        <f t="shared" si="14"/>
        <v>#DIV/0!</v>
      </c>
      <c r="P99" s="31" t="e">
        <f t="shared" si="16"/>
        <v>#DIV/0!</v>
      </c>
      <c r="Q99" s="31"/>
    </row>
    <row r="100" spans="1:20" s="2" customFormat="1" ht="12.75" hidden="1" customHeight="1" x14ac:dyDescent="0.25">
      <c r="A100" s="42">
        <v>79</v>
      </c>
      <c r="B100" s="41"/>
      <c r="C100" s="41"/>
      <c r="D100" s="41"/>
      <c r="E100" s="43"/>
      <c r="F100" s="30"/>
      <c r="G100" s="30"/>
      <c r="H100" s="30"/>
      <c r="I100" s="30">
        <v>16</v>
      </c>
      <c r="J100" s="30">
        <v>100</v>
      </c>
      <c r="K100" s="17" t="e">
        <f t="shared" si="12"/>
        <v>#DIV/0!</v>
      </c>
      <c r="L100" s="18" t="e">
        <f t="shared" si="17"/>
        <v>#DIV/0!</v>
      </c>
      <c r="M100" s="18" t="e">
        <f t="shared" si="15"/>
        <v>#DIV/0!</v>
      </c>
      <c r="N100" s="31">
        <f t="shared" si="13"/>
        <v>0</v>
      </c>
      <c r="O100" s="32" t="e">
        <f t="shared" si="14"/>
        <v>#DIV/0!</v>
      </c>
      <c r="P100" s="31" t="e">
        <f t="shared" si="16"/>
        <v>#DIV/0!</v>
      </c>
      <c r="Q100" s="31"/>
    </row>
    <row r="101" spans="1:20" ht="18.75" x14ac:dyDescent="0.3">
      <c r="B101" s="35" t="s">
        <v>35</v>
      </c>
      <c r="C101" s="35"/>
      <c r="D101" s="35"/>
      <c r="E101" s="35"/>
      <c r="F101" s="35"/>
      <c r="G101" s="35"/>
      <c r="H101" s="35"/>
      <c r="I101" s="35"/>
      <c r="J101" s="35"/>
      <c r="K101" s="35"/>
      <c r="L101" s="27"/>
      <c r="M101" s="27"/>
      <c r="N101" s="27"/>
      <c r="O101" s="28"/>
      <c r="Q101" s="34">
        <f>SUM(Q6:Q100)</f>
        <v>1916685.1414999999</v>
      </c>
    </row>
    <row r="102" spans="1:20" x14ac:dyDescent="0.2"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27"/>
      <c r="M102" s="27"/>
      <c r="N102" s="27"/>
      <c r="O102" s="28"/>
      <c r="Q102" s="36"/>
      <c r="S102" s="40">
        <f>S103-Q101</f>
        <v>-1898918.4214999999</v>
      </c>
    </row>
    <row r="103" spans="1:20" ht="18.75" x14ac:dyDescent="0.3">
      <c r="B103" s="35"/>
      <c r="C103" s="35"/>
      <c r="D103" s="97" t="s">
        <v>99</v>
      </c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36"/>
      <c r="S103" s="90">
        <v>17766.72</v>
      </c>
      <c r="T103" s="90"/>
    </row>
    <row r="104" spans="1:20" ht="123.75" customHeight="1" x14ac:dyDescent="0.2">
      <c r="B104" s="35"/>
      <c r="C104" s="35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</row>
    <row r="105" spans="1:20" ht="29.25" customHeight="1" x14ac:dyDescent="0.3">
      <c r="B105" s="62" t="s">
        <v>25</v>
      </c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R105" s="34"/>
    </row>
    <row r="106" spans="1:20" x14ac:dyDescent="0.2">
      <c r="B106" s="3" t="s">
        <v>32</v>
      </c>
      <c r="R106" s="33"/>
    </row>
    <row r="107" spans="1:20" ht="13.5" thickBot="1" x14ac:dyDescent="0.25"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27"/>
      <c r="M107" s="27"/>
      <c r="N107" s="27"/>
      <c r="O107" s="28"/>
      <c r="R107" s="33"/>
    </row>
    <row r="108" spans="1:20" ht="18" customHeight="1" thickBot="1" x14ac:dyDescent="0.25">
      <c r="B108" s="79" t="s">
        <v>40</v>
      </c>
      <c r="C108" s="80"/>
      <c r="D108" s="80"/>
      <c r="E108" s="80"/>
    </row>
    <row r="109" spans="1:20" ht="18" customHeight="1" x14ac:dyDescent="0.25">
      <c r="B109" s="81"/>
      <c r="C109" s="82"/>
      <c r="D109" s="82"/>
      <c r="E109" s="82"/>
    </row>
    <row r="110" spans="1:20" ht="18" customHeight="1" thickBot="1" x14ac:dyDescent="0.25">
      <c r="B110" s="83" t="s">
        <v>41</v>
      </c>
      <c r="C110" s="84"/>
      <c r="D110" s="84"/>
      <c r="E110" s="84"/>
    </row>
    <row r="111" spans="1:20" ht="18" customHeight="1" x14ac:dyDescent="0.2">
      <c r="B111" s="75" t="s">
        <v>42</v>
      </c>
      <c r="C111" s="76"/>
      <c r="D111" s="76"/>
      <c r="E111" s="76"/>
    </row>
    <row r="112" spans="1:20" ht="18" customHeight="1" thickBot="1" x14ac:dyDescent="0.25">
      <c r="B112" s="77" t="s">
        <v>43</v>
      </c>
      <c r="C112" s="78"/>
      <c r="D112" s="78"/>
      <c r="E112" s="78"/>
    </row>
  </sheetData>
  <mergeCells count="20">
    <mergeCell ref="S103:T103"/>
    <mergeCell ref="A5:Q5"/>
    <mergeCell ref="O1:Q2"/>
    <mergeCell ref="E3:E4"/>
    <mergeCell ref="N3:Q3"/>
    <mergeCell ref="D103:P104"/>
    <mergeCell ref="B105:O105"/>
    <mergeCell ref="A2:N2"/>
    <mergeCell ref="F3:H3"/>
    <mergeCell ref="K3:M3"/>
    <mergeCell ref="I4:J4"/>
    <mergeCell ref="A3:A4"/>
    <mergeCell ref="B3:B4"/>
    <mergeCell ref="C3:C4"/>
    <mergeCell ref="D3:D4"/>
    <mergeCell ref="B111:E111"/>
    <mergeCell ref="B112:E112"/>
    <mergeCell ref="B108:E108"/>
    <mergeCell ref="B109:E109"/>
    <mergeCell ref="B110:E110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12"/>
  <sheetViews>
    <sheetView tabSelected="1" view="pageBreakPreview" topLeftCell="A101" zoomScaleNormal="100" zoomScaleSheetLayoutView="100" workbookViewId="0">
      <selection activeCell="F108" sqref="F108"/>
    </sheetView>
  </sheetViews>
  <sheetFormatPr defaultRowHeight="12.75" x14ac:dyDescent="0.2"/>
  <cols>
    <col min="1" max="1" width="3.140625" style="3" customWidth="1"/>
    <col min="2" max="2" width="55.140625" style="3" customWidth="1"/>
    <col min="3" max="3" width="12" style="3" customWidth="1"/>
    <col min="4" max="4" width="8.140625" style="3" customWidth="1"/>
    <col min="5" max="5" width="6.85546875" style="3" customWidth="1"/>
    <col min="6" max="6" width="14.85546875" style="3" customWidth="1"/>
    <col min="7" max="8" width="14.28515625" style="3" customWidth="1"/>
    <col min="9" max="10" width="13.28515625" style="3" hidden="1" customWidth="1"/>
    <col min="11" max="11" width="15.5703125" style="3" customWidth="1"/>
    <col min="12" max="12" width="28.85546875" style="3" customWidth="1"/>
    <col min="13" max="13" width="14.28515625" style="3" customWidth="1"/>
    <col min="14" max="14" width="25.42578125" style="3" customWidth="1"/>
    <col min="15" max="15" width="13.7109375" style="3" customWidth="1"/>
    <col min="16" max="16" width="12.85546875" style="3" customWidth="1"/>
    <col min="17" max="17" width="23.28515625" style="3" customWidth="1"/>
    <col min="18" max="18" width="7.7109375" style="3" customWidth="1"/>
    <col min="19" max="16384" width="9.140625" style="3"/>
  </cols>
  <sheetData>
    <row r="1" spans="1:32" ht="48" customHeight="1" x14ac:dyDescent="0.2">
      <c r="B1" s="37"/>
      <c r="C1" s="37"/>
      <c r="D1" s="16"/>
      <c r="N1" s="11"/>
      <c r="O1" s="93"/>
      <c r="P1" s="93"/>
      <c r="Q1" s="93"/>
      <c r="R1" s="26"/>
      <c r="S1" s="26"/>
      <c r="T1" s="26"/>
      <c r="U1" s="26"/>
      <c r="V1" s="26"/>
      <c r="W1" s="26"/>
      <c r="X1" s="26"/>
      <c r="Y1" s="26"/>
      <c r="Z1" s="29"/>
      <c r="AA1" s="29"/>
      <c r="AB1" s="29"/>
      <c r="AC1" s="29"/>
      <c r="AD1" s="29"/>
      <c r="AE1" s="29"/>
      <c r="AF1" s="29"/>
    </row>
    <row r="2" spans="1:32" ht="39" customHeight="1" x14ac:dyDescent="0.2">
      <c r="A2" s="85" t="s">
        <v>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  <c r="O2" s="94"/>
      <c r="P2" s="94"/>
      <c r="Q2" s="94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</row>
    <row r="3" spans="1:32" ht="39" customHeight="1" x14ac:dyDescent="0.2">
      <c r="A3" s="63" t="s">
        <v>0</v>
      </c>
      <c r="B3" s="68" t="s">
        <v>2</v>
      </c>
      <c r="C3" s="69" t="s">
        <v>39</v>
      </c>
      <c r="D3" s="68" t="s">
        <v>1</v>
      </c>
      <c r="E3" s="68" t="s">
        <v>3</v>
      </c>
      <c r="F3" s="68" t="s">
        <v>33</v>
      </c>
      <c r="G3" s="68"/>
      <c r="H3" s="68"/>
      <c r="I3" s="38"/>
      <c r="J3" s="38"/>
      <c r="K3" s="71" t="s">
        <v>31</v>
      </c>
      <c r="L3" s="71"/>
      <c r="M3" s="71"/>
      <c r="N3" s="72" t="s">
        <v>12</v>
      </c>
      <c r="O3" s="95"/>
      <c r="P3" s="95"/>
      <c r="Q3" s="96"/>
    </row>
    <row r="4" spans="1:32" ht="159" customHeight="1" x14ac:dyDescent="0.2">
      <c r="A4" s="63"/>
      <c r="B4" s="68"/>
      <c r="C4" s="89"/>
      <c r="D4" s="68"/>
      <c r="E4" s="68"/>
      <c r="F4" s="58" t="s">
        <v>46</v>
      </c>
      <c r="G4" s="58" t="s">
        <v>44</v>
      </c>
      <c r="H4" s="58" t="s">
        <v>45</v>
      </c>
      <c r="I4" s="87" t="s">
        <v>37</v>
      </c>
      <c r="J4" s="88"/>
      <c r="K4" s="4" t="s">
        <v>8</v>
      </c>
      <c r="L4" s="4" t="s">
        <v>6</v>
      </c>
      <c r="M4" s="4" t="s">
        <v>7</v>
      </c>
      <c r="N4" s="1" t="s">
        <v>13</v>
      </c>
      <c r="O4" s="23" t="s">
        <v>28</v>
      </c>
      <c r="P4" s="23" t="s">
        <v>29</v>
      </c>
      <c r="Q4" s="23" t="s">
        <v>30</v>
      </c>
    </row>
    <row r="5" spans="1:32" s="2" customFormat="1" ht="16.5" customHeight="1" x14ac:dyDescent="0.2">
      <c r="A5" s="72" t="s">
        <v>100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2"/>
    </row>
    <row r="6" spans="1:32" s="2" customFormat="1" ht="30" customHeight="1" x14ac:dyDescent="0.25">
      <c r="A6" s="42">
        <v>1</v>
      </c>
      <c r="B6" s="50" t="s">
        <v>101</v>
      </c>
      <c r="C6" s="51" t="s">
        <v>102</v>
      </c>
      <c r="D6" s="52" t="s">
        <v>48</v>
      </c>
      <c r="E6" s="52">
        <v>4</v>
      </c>
      <c r="F6" s="55">
        <v>9090</v>
      </c>
      <c r="G6" s="59">
        <v>8990</v>
      </c>
      <c r="H6" s="59">
        <v>9830</v>
      </c>
      <c r="I6" s="53" t="s">
        <v>38</v>
      </c>
      <c r="J6" s="53"/>
      <c r="K6" s="54">
        <f t="shared" ref="K6:K69" si="0">AVERAGE(F6:H6)</f>
        <v>9303.3333333333339</v>
      </c>
      <c r="L6" s="55">
        <f t="shared" ref="L6:L91" si="1">SQRT(((SUM((POWER(F6-K6,2)),(POWER(G6-K6,2)),(POWER(H6-K6,2)),))/(COLUMNS(F6:H6)-1)))</f>
        <v>458.83911486852702</v>
      </c>
      <c r="M6" s="55">
        <f t="shared" ref="M6:M86" si="2">L6/K6*100</f>
        <v>4.9319861863331456</v>
      </c>
      <c r="N6" s="56">
        <f t="shared" ref="N6:N53" si="3">((E6/3)*(SUM(F6:H6)))</f>
        <v>37213.333333333328</v>
      </c>
      <c r="O6" s="57">
        <f>N6/E6</f>
        <v>9303.3333333333321</v>
      </c>
      <c r="P6" s="56">
        <f>ROUND(O6,2)</f>
        <v>9303.33</v>
      </c>
      <c r="Q6" s="54">
        <f>E6*P6</f>
        <v>37213.32</v>
      </c>
    </row>
    <row r="7" spans="1:32" s="2" customFormat="1" ht="12.75" hidden="1" customHeight="1" x14ac:dyDescent="0.25">
      <c r="A7" s="42">
        <v>2</v>
      </c>
      <c r="B7" s="47"/>
      <c r="C7" s="46"/>
      <c r="D7" s="48"/>
      <c r="E7" s="48"/>
      <c r="F7" s="49"/>
      <c r="G7" s="30"/>
      <c r="H7" s="30"/>
      <c r="I7" s="30"/>
      <c r="J7" s="30"/>
      <c r="K7" s="17" t="e">
        <f t="shared" si="0"/>
        <v>#DIV/0!</v>
      </c>
      <c r="L7" s="18" t="e">
        <f t="shared" si="1"/>
        <v>#DIV/0!</v>
      </c>
      <c r="M7" s="18" t="e">
        <f t="shared" si="2"/>
        <v>#DIV/0!</v>
      </c>
      <c r="N7" s="31">
        <f t="shared" si="3"/>
        <v>0</v>
      </c>
      <c r="O7" s="32" t="e">
        <f t="shared" ref="O7:O70" si="4">N7/E7</f>
        <v>#DIV/0!</v>
      </c>
      <c r="P7" s="31" t="e">
        <f t="shared" ref="P7:P70" si="5">ROUND(O7,2)</f>
        <v>#DIV/0!</v>
      </c>
      <c r="Q7" s="17"/>
    </row>
    <row r="8" spans="1:32" s="2" customFormat="1" ht="12.75" hidden="1" customHeight="1" x14ac:dyDescent="0.25">
      <c r="A8" s="42">
        <v>3</v>
      </c>
      <c r="B8" s="47"/>
      <c r="C8" s="46"/>
      <c r="D8" s="48"/>
      <c r="E8" s="48"/>
      <c r="F8" s="49"/>
      <c r="G8" s="30"/>
      <c r="H8" s="30"/>
      <c r="I8" s="30"/>
      <c r="J8" s="30"/>
      <c r="K8" s="17" t="e">
        <f t="shared" si="0"/>
        <v>#DIV/0!</v>
      </c>
      <c r="L8" s="18" t="e">
        <f t="shared" si="1"/>
        <v>#DIV/0!</v>
      </c>
      <c r="M8" s="18" t="e">
        <f t="shared" si="2"/>
        <v>#DIV/0!</v>
      </c>
      <c r="N8" s="31">
        <f t="shared" si="3"/>
        <v>0</v>
      </c>
      <c r="O8" s="32" t="e">
        <f t="shared" si="4"/>
        <v>#DIV/0!</v>
      </c>
      <c r="P8" s="31" t="e">
        <f t="shared" si="5"/>
        <v>#DIV/0!</v>
      </c>
      <c r="Q8" s="17"/>
    </row>
    <row r="9" spans="1:32" s="2" customFormat="1" ht="12.75" hidden="1" customHeight="1" x14ac:dyDescent="0.25">
      <c r="A9" s="42">
        <v>4</v>
      </c>
      <c r="B9" s="47"/>
      <c r="C9" s="46"/>
      <c r="D9" s="48"/>
      <c r="E9" s="48"/>
      <c r="F9" s="49"/>
      <c r="G9" s="30"/>
      <c r="H9" s="30"/>
      <c r="I9" s="30"/>
      <c r="J9" s="30"/>
      <c r="K9" s="17" t="e">
        <f t="shared" si="0"/>
        <v>#DIV/0!</v>
      </c>
      <c r="L9" s="18" t="e">
        <f t="shared" si="1"/>
        <v>#DIV/0!</v>
      </c>
      <c r="M9" s="18" t="e">
        <f t="shared" si="2"/>
        <v>#DIV/0!</v>
      </c>
      <c r="N9" s="31">
        <f t="shared" si="3"/>
        <v>0</v>
      </c>
      <c r="O9" s="32" t="e">
        <f t="shared" si="4"/>
        <v>#DIV/0!</v>
      </c>
      <c r="P9" s="31" t="e">
        <f t="shared" si="5"/>
        <v>#DIV/0!</v>
      </c>
      <c r="Q9" s="17"/>
    </row>
    <row r="10" spans="1:32" s="2" customFormat="1" ht="12.75" hidden="1" customHeight="1" x14ac:dyDescent="0.25">
      <c r="A10" s="42">
        <v>5</v>
      </c>
      <c r="B10" s="47"/>
      <c r="C10" s="46"/>
      <c r="D10" s="48"/>
      <c r="E10" s="48"/>
      <c r="F10" s="49"/>
      <c r="G10" s="30"/>
      <c r="H10" s="30"/>
      <c r="I10" s="30"/>
      <c r="J10" s="30"/>
      <c r="K10" s="17" t="e">
        <f t="shared" si="0"/>
        <v>#DIV/0!</v>
      </c>
      <c r="L10" s="18" t="e">
        <f t="shared" si="1"/>
        <v>#DIV/0!</v>
      </c>
      <c r="M10" s="18" t="e">
        <f t="shared" si="2"/>
        <v>#DIV/0!</v>
      </c>
      <c r="N10" s="31">
        <f t="shared" si="3"/>
        <v>0</v>
      </c>
      <c r="O10" s="32" t="e">
        <f t="shared" si="4"/>
        <v>#DIV/0!</v>
      </c>
      <c r="P10" s="31" t="e">
        <f t="shared" si="5"/>
        <v>#DIV/0!</v>
      </c>
      <c r="Q10" s="17"/>
    </row>
    <row r="11" spans="1:32" s="2" customFormat="1" ht="12.75" hidden="1" customHeight="1" x14ac:dyDescent="0.25">
      <c r="A11" s="42">
        <v>6</v>
      </c>
      <c r="B11" s="47"/>
      <c r="C11" s="46"/>
      <c r="D11" s="48"/>
      <c r="E11" s="48"/>
      <c r="F11" s="49"/>
      <c r="G11" s="30"/>
      <c r="H11" s="30"/>
      <c r="I11" s="30"/>
      <c r="J11" s="30"/>
      <c r="K11" s="17" t="e">
        <f t="shared" si="0"/>
        <v>#DIV/0!</v>
      </c>
      <c r="L11" s="18" t="e">
        <f t="shared" si="1"/>
        <v>#DIV/0!</v>
      </c>
      <c r="M11" s="18" t="e">
        <f t="shared" si="2"/>
        <v>#DIV/0!</v>
      </c>
      <c r="N11" s="31">
        <f t="shared" si="3"/>
        <v>0</v>
      </c>
      <c r="O11" s="32" t="e">
        <f t="shared" si="4"/>
        <v>#DIV/0!</v>
      </c>
      <c r="P11" s="31" t="e">
        <f t="shared" si="5"/>
        <v>#DIV/0!</v>
      </c>
      <c r="Q11" s="17"/>
    </row>
    <row r="12" spans="1:32" s="2" customFormat="1" ht="12.75" hidden="1" customHeight="1" x14ac:dyDescent="0.25">
      <c r="A12" s="42">
        <v>7</v>
      </c>
      <c r="B12" s="47"/>
      <c r="C12" s="46"/>
      <c r="D12" s="48"/>
      <c r="E12" s="48"/>
      <c r="F12" s="49"/>
      <c r="G12" s="30"/>
      <c r="H12" s="30"/>
      <c r="I12" s="30"/>
      <c r="J12" s="30"/>
      <c r="K12" s="17" t="e">
        <f t="shared" si="0"/>
        <v>#DIV/0!</v>
      </c>
      <c r="L12" s="18" t="e">
        <f t="shared" si="1"/>
        <v>#DIV/0!</v>
      </c>
      <c r="M12" s="18" t="e">
        <f t="shared" si="2"/>
        <v>#DIV/0!</v>
      </c>
      <c r="N12" s="31">
        <f t="shared" si="3"/>
        <v>0</v>
      </c>
      <c r="O12" s="32" t="e">
        <f t="shared" si="4"/>
        <v>#DIV/0!</v>
      </c>
      <c r="P12" s="31" t="e">
        <f t="shared" si="5"/>
        <v>#DIV/0!</v>
      </c>
      <c r="Q12" s="17"/>
    </row>
    <row r="13" spans="1:32" s="2" customFormat="1" ht="12.75" hidden="1" customHeight="1" x14ac:dyDescent="0.25">
      <c r="A13" s="42">
        <v>8</v>
      </c>
      <c r="B13" s="47"/>
      <c r="C13" s="46"/>
      <c r="D13" s="48"/>
      <c r="E13" s="48"/>
      <c r="F13" s="49"/>
      <c r="G13" s="30"/>
      <c r="H13" s="30"/>
      <c r="I13" s="30"/>
      <c r="J13" s="30"/>
      <c r="K13" s="17" t="e">
        <f t="shared" si="0"/>
        <v>#DIV/0!</v>
      </c>
      <c r="L13" s="18" t="e">
        <f t="shared" si="1"/>
        <v>#DIV/0!</v>
      </c>
      <c r="M13" s="18" t="e">
        <f t="shared" si="2"/>
        <v>#DIV/0!</v>
      </c>
      <c r="N13" s="31">
        <f t="shared" si="3"/>
        <v>0</v>
      </c>
      <c r="O13" s="32" t="e">
        <f t="shared" si="4"/>
        <v>#DIV/0!</v>
      </c>
      <c r="P13" s="31" t="e">
        <f t="shared" si="5"/>
        <v>#DIV/0!</v>
      </c>
      <c r="Q13" s="17"/>
    </row>
    <row r="14" spans="1:32" s="2" customFormat="1" ht="12.75" hidden="1" customHeight="1" x14ac:dyDescent="0.25">
      <c r="A14" s="42">
        <v>9</v>
      </c>
      <c r="B14" s="47"/>
      <c r="C14" s="46"/>
      <c r="D14" s="48"/>
      <c r="E14" s="48"/>
      <c r="F14" s="49"/>
      <c r="G14" s="30"/>
      <c r="H14" s="30"/>
      <c r="I14" s="30"/>
      <c r="J14" s="30"/>
      <c r="K14" s="17" t="e">
        <f t="shared" si="0"/>
        <v>#DIV/0!</v>
      </c>
      <c r="L14" s="18" t="e">
        <f t="shared" si="1"/>
        <v>#DIV/0!</v>
      </c>
      <c r="M14" s="18" t="e">
        <f t="shared" si="2"/>
        <v>#DIV/0!</v>
      </c>
      <c r="N14" s="31">
        <f t="shared" si="3"/>
        <v>0</v>
      </c>
      <c r="O14" s="32" t="e">
        <f t="shared" si="4"/>
        <v>#DIV/0!</v>
      </c>
      <c r="P14" s="31" t="e">
        <f t="shared" si="5"/>
        <v>#DIV/0!</v>
      </c>
      <c r="Q14" s="17"/>
    </row>
    <row r="15" spans="1:32" s="2" customFormat="1" ht="12.75" hidden="1" customHeight="1" x14ac:dyDescent="0.25">
      <c r="A15" s="42">
        <v>10</v>
      </c>
      <c r="B15" s="47"/>
      <c r="C15" s="46"/>
      <c r="D15" s="48"/>
      <c r="E15" s="48"/>
      <c r="F15" s="49"/>
      <c r="G15" s="30"/>
      <c r="H15" s="30"/>
      <c r="I15" s="30"/>
      <c r="J15" s="30"/>
      <c r="K15" s="17" t="e">
        <f t="shared" si="0"/>
        <v>#DIV/0!</v>
      </c>
      <c r="L15" s="18" t="e">
        <f t="shared" si="1"/>
        <v>#DIV/0!</v>
      </c>
      <c r="M15" s="18" t="e">
        <f t="shared" si="2"/>
        <v>#DIV/0!</v>
      </c>
      <c r="N15" s="31">
        <f t="shared" si="3"/>
        <v>0</v>
      </c>
      <c r="O15" s="32" t="e">
        <f t="shared" si="4"/>
        <v>#DIV/0!</v>
      </c>
      <c r="P15" s="31" t="e">
        <f t="shared" si="5"/>
        <v>#DIV/0!</v>
      </c>
      <c r="Q15" s="17"/>
    </row>
    <row r="16" spans="1:32" s="2" customFormat="1" ht="12.75" hidden="1" customHeight="1" x14ac:dyDescent="0.25">
      <c r="A16" s="42">
        <v>11</v>
      </c>
      <c r="B16" s="47"/>
      <c r="C16" s="46"/>
      <c r="D16" s="48"/>
      <c r="E16" s="48"/>
      <c r="F16" s="49"/>
      <c r="G16" s="30"/>
      <c r="H16" s="30"/>
      <c r="I16" s="30"/>
      <c r="J16" s="30"/>
      <c r="K16" s="17" t="e">
        <f t="shared" si="0"/>
        <v>#DIV/0!</v>
      </c>
      <c r="L16" s="18" t="e">
        <f t="shared" si="1"/>
        <v>#DIV/0!</v>
      </c>
      <c r="M16" s="18" t="e">
        <f t="shared" si="2"/>
        <v>#DIV/0!</v>
      </c>
      <c r="N16" s="31">
        <f t="shared" si="3"/>
        <v>0</v>
      </c>
      <c r="O16" s="32" t="e">
        <f t="shared" si="4"/>
        <v>#DIV/0!</v>
      </c>
      <c r="P16" s="31" t="e">
        <f t="shared" si="5"/>
        <v>#DIV/0!</v>
      </c>
      <c r="Q16" s="17"/>
    </row>
    <row r="17" spans="1:17" s="2" customFormat="1" ht="12.75" hidden="1" customHeight="1" x14ac:dyDescent="0.25">
      <c r="A17" s="42">
        <v>12</v>
      </c>
      <c r="B17" s="47"/>
      <c r="C17" s="46"/>
      <c r="D17" s="48"/>
      <c r="E17" s="48"/>
      <c r="F17" s="49"/>
      <c r="G17" s="30"/>
      <c r="H17" s="30"/>
      <c r="I17" s="30"/>
      <c r="J17" s="30"/>
      <c r="K17" s="17" t="e">
        <f t="shared" si="0"/>
        <v>#DIV/0!</v>
      </c>
      <c r="L17" s="18" t="e">
        <f t="shared" si="1"/>
        <v>#DIV/0!</v>
      </c>
      <c r="M17" s="18" t="e">
        <f t="shared" si="2"/>
        <v>#DIV/0!</v>
      </c>
      <c r="N17" s="31">
        <f t="shared" si="3"/>
        <v>0</v>
      </c>
      <c r="O17" s="32" t="e">
        <f t="shared" si="4"/>
        <v>#DIV/0!</v>
      </c>
      <c r="P17" s="31" t="e">
        <f t="shared" si="5"/>
        <v>#DIV/0!</v>
      </c>
      <c r="Q17" s="17"/>
    </row>
    <row r="18" spans="1:17" s="2" customFormat="1" ht="12.75" hidden="1" customHeight="1" x14ac:dyDescent="0.25">
      <c r="A18" s="42">
        <v>13</v>
      </c>
      <c r="B18" s="47"/>
      <c r="C18" s="46"/>
      <c r="D18" s="48"/>
      <c r="E18" s="48"/>
      <c r="F18" s="49"/>
      <c r="G18" s="30"/>
      <c r="H18" s="30"/>
      <c r="I18" s="30"/>
      <c r="J18" s="30"/>
      <c r="K18" s="17" t="e">
        <f t="shared" si="0"/>
        <v>#DIV/0!</v>
      </c>
      <c r="L18" s="18" t="e">
        <f t="shared" si="1"/>
        <v>#DIV/0!</v>
      </c>
      <c r="M18" s="18" t="e">
        <f t="shared" si="2"/>
        <v>#DIV/0!</v>
      </c>
      <c r="N18" s="31">
        <f t="shared" si="3"/>
        <v>0</v>
      </c>
      <c r="O18" s="32" t="e">
        <f t="shared" si="4"/>
        <v>#DIV/0!</v>
      </c>
      <c r="P18" s="31" t="e">
        <f t="shared" si="5"/>
        <v>#DIV/0!</v>
      </c>
      <c r="Q18" s="17"/>
    </row>
    <row r="19" spans="1:17" s="2" customFormat="1" ht="12.75" hidden="1" customHeight="1" x14ac:dyDescent="0.25">
      <c r="A19" s="42">
        <v>14</v>
      </c>
      <c r="B19" s="47"/>
      <c r="C19" s="46"/>
      <c r="D19" s="48"/>
      <c r="E19" s="48"/>
      <c r="F19" s="49"/>
      <c r="G19" s="30"/>
      <c r="H19" s="30"/>
      <c r="I19" s="30"/>
      <c r="J19" s="30"/>
      <c r="K19" s="17" t="e">
        <f t="shared" si="0"/>
        <v>#DIV/0!</v>
      </c>
      <c r="L19" s="18" t="e">
        <f t="shared" si="1"/>
        <v>#DIV/0!</v>
      </c>
      <c r="M19" s="18" t="e">
        <f t="shared" si="2"/>
        <v>#DIV/0!</v>
      </c>
      <c r="N19" s="31">
        <f t="shared" si="3"/>
        <v>0</v>
      </c>
      <c r="O19" s="32" t="e">
        <f t="shared" si="4"/>
        <v>#DIV/0!</v>
      </c>
      <c r="P19" s="31" t="e">
        <f t="shared" si="5"/>
        <v>#DIV/0!</v>
      </c>
      <c r="Q19" s="17"/>
    </row>
    <row r="20" spans="1:17" s="2" customFormat="1" ht="12.75" hidden="1" customHeight="1" x14ac:dyDescent="0.25">
      <c r="A20" s="42">
        <v>15</v>
      </c>
      <c r="B20" s="47"/>
      <c r="C20" s="46"/>
      <c r="D20" s="48"/>
      <c r="E20" s="48"/>
      <c r="F20" s="49"/>
      <c r="G20" s="30"/>
      <c r="H20" s="30"/>
      <c r="I20" s="30"/>
      <c r="J20" s="30"/>
      <c r="K20" s="17" t="e">
        <f t="shared" si="0"/>
        <v>#DIV/0!</v>
      </c>
      <c r="L20" s="18" t="e">
        <f t="shared" si="1"/>
        <v>#DIV/0!</v>
      </c>
      <c r="M20" s="18" t="e">
        <f t="shared" si="2"/>
        <v>#DIV/0!</v>
      </c>
      <c r="N20" s="31">
        <f t="shared" si="3"/>
        <v>0</v>
      </c>
      <c r="O20" s="32" t="e">
        <f t="shared" si="4"/>
        <v>#DIV/0!</v>
      </c>
      <c r="P20" s="31" t="e">
        <f t="shared" si="5"/>
        <v>#DIV/0!</v>
      </c>
      <c r="Q20" s="17"/>
    </row>
    <row r="21" spans="1:17" s="2" customFormat="1" ht="12.75" hidden="1" customHeight="1" x14ac:dyDescent="0.25">
      <c r="A21" s="42">
        <v>16</v>
      </c>
      <c r="B21" s="47"/>
      <c r="C21" s="46"/>
      <c r="D21" s="48"/>
      <c r="E21" s="48"/>
      <c r="F21" s="49"/>
      <c r="G21" s="30"/>
      <c r="H21" s="30"/>
      <c r="I21" s="30"/>
      <c r="J21" s="30"/>
      <c r="K21" s="17" t="e">
        <f t="shared" si="0"/>
        <v>#DIV/0!</v>
      </c>
      <c r="L21" s="18" t="e">
        <f t="shared" si="1"/>
        <v>#DIV/0!</v>
      </c>
      <c r="M21" s="18" t="e">
        <f t="shared" si="2"/>
        <v>#DIV/0!</v>
      </c>
      <c r="N21" s="31">
        <f t="shared" si="3"/>
        <v>0</v>
      </c>
      <c r="O21" s="32" t="e">
        <f t="shared" si="4"/>
        <v>#DIV/0!</v>
      </c>
      <c r="P21" s="31" t="e">
        <f t="shared" si="5"/>
        <v>#DIV/0!</v>
      </c>
      <c r="Q21" s="17"/>
    </row>
    <row r="22" spans="1:17" s="2" customFormat="1" ht="12.75" hidden="1" customHeight="1" x14ac:dyDescent="0.25">
      <c r="A22" s="42">
        <v>17</v>
      </c>
      <c r="B22" s="47"/>
      <c r="C22" s="46"/>
      <c r="D22" s="48"/>
      <c r="E22" s="48"/>
      <c r="F22" s="49"/>
      <c r="G22" s="30"/>
      <c r="H22" s="30"/>
      <c r="I22" s="30"/>
      <c r="J22" s="30"/>
      <c r="K22" s="17" t="e">
        <f t="shared" si="0"/>
        <v>#DIV/0!</v>
      </c>
      <c r="L22" s="18" t="e">
        <f t="shared" si="1"/>
        <v>#DIV/0!</v>
      </c>
      <c r="M22" s="18" t="e">
        <f t="shared" si="2"/>
        <v>#DIV/0!</v>
      </c>
      <c r="N22" s="31">
        <f t="shared" si="3"/>
        <v>0</v>
      </c>
      <c r="O22" s="32" t="e">
        <f t="shared" si="4"/>
        <v>#DIV/0!</v>
      </c>
      <c r="P22" s="31" t="e">
        <f t="shared" si="5"/>
        <v>#DIV/0!</v>
      </c>
      <c r="Q22" s="17"/>
    </row>
    <row r="23" spans="1:17" s="2" customFormat="1" ht="12.75" hidden="1" customHeight="1" x14ac:dyDescent="0.25">
      <c r="A23" s="42">
        <v>18</v>
      </c>
      <c r="B23" s="47"/>
      <c r="C23" s="46"/>
      <c r="D23" s="48"/>
      <c r="E23" s="48"/>
      <c r="F23" s="49"/>
      <c r="G23" s="30"/>
      <c r="H23" s="30"/>
      <c r="I23" s="30"/>
      <c r="J23" s="30"/>
      <c r="K23" s="17" t="e">
        <f t="shared" si="0"/>
        <v>#DIV/0!</v>
      </c>
      <c r="L23" s="18" t="e">
        <f t="shared" si="1"/>
        <v>#DIV/0!</v>
      </c>
      <c r="M23" s="18" t="e">
        <f t="shared" si="2"/>
        <v>#DIV/0!</v>
      </c>
      <c r="N23" s="31">
        <f t="shared" si="3"/>
        <v>0</v>
      </c>
      <c r="O23" s="32" t="e">
        <f t="shared" si="4"/>
        <v>#DIV/0!</v>
      </c>
      <c r="P23" s="31" t="e">
        <f t="shared" si="5"/>
        <v>#DIV/0!</v>
      </c>
      <c r="Q23" s="17"/>
    </row>
    <row r="24" spans="1:17" s="2" customFormat="1" ht="12.75" hidden="1" customHeight="1" x14ac:dyDescent="0.25">
      <c r="A24" s="42">
        <v>19</v>
      </c>
      <c r="B24" s="47"/>
      <c r="C24" s="46"/>
      <c r="D24" s="48"/>
      <c r="E24" s="48"/>
      <c r="F24" s="49"/>
      <c r="G24" s="30"/>
      <c r="H24" s="30"/>
      <c r="I24" s="30"/>
      <c r="J24" s="30"/>
      <c r="K24" s="17" t="e">
        <f t="shared" si="0"/>
        <v>#DIV/0!</v>
      </c>
      <c r="L24" s="18" t="e">
        <f t="shared" si="1"/>
        <v>#DIV/0!</v>
      </c>
      <c r="M24" s="18" t="e">
        <f t="shared" si="2"/>
        <v>#DIV/0!</v>
      </c>
      <c r="N24" s="31">
        <f t="shared" si="3"/>
        <v>0</v>
      </c>
      <c r="O24" s="32" t="e">
        <f t="shared" si="4"/>
        <v>#DIV/0!</v>
      </c>
      <c r="P24" s="31" t="e">
        <f t="shared" si="5"/>
        <v>#DIV/0!</v>
      </c>
      <c r="Q24" s="17"/>
    </row>
    <row r="25" spans="1:17" s="2" customFormat="1" ht="12.75" hidden="1" customHeight="1" x14ac:dyDescent="0.25">
      <c r="A25" s="42">
        <v>20</v>
      </c>
      <c r="B25" s="47"/>
      <c r="C25" s="46"/>
      <c r="D25" s="48"/>
      <c r="E25" s="48"/>
      <c r="F25" s="49"/>
      <c r="G25" s="30"/>
      <c r="H25" s="30"/>
      <c r="I25" s="30"/>
      <c r="J25" s="30"/>
      <c r="K25" s="17" t="e">
        <f t="shared" si="0"/>
        <v>#DIV/0!</v>
      </c>
      <c r="L25" s="18" t="e">
        <f t="shared" si="1"/>
        <v>#DIV/0!</v>
      </c>
      <c r="M25" s="18" t="e">
        <f t="shared" si="2"/>
        <v>#DIV/0!</v>
      </c>
      <c r="N25" s="31">
        <f t="shared" si="3"/>
        <v>0</v>
      </c>
      <c r="O25" s="32" t="e">
        <f t="shared" si="4"/>
        <v>#DIV/0!</v>
      </c>
      <c r="P25" s="31" t="e">
        <f t="shared" si="5"/>
        <v>#DIV/0!</v>
      </c>
      <c r="Q25" s="17"/>
    </row>
    <row r="26" spans="1:17" s="2" customFormat="1" ht="12.75" hidden="1" customHeight="1" x14ac:dyDescent="0.25">
      <c r="A26" s="42">
        <v>21</v>
      </c>
      <c r="B26" s="47"/>
      <c r="C26" s="46"/>
      <c r="D26" s="48"/>
      <c r="E26" s="48"/>
      <c r="F26" s="49"/>
      <c r="G26" s="30"/>
      <c r="H26" s="30"/>
      <c r="I26" s="30"/>
      <c r="J26" s="30"/>
      <c r="K26" s="17" t="e">
        <f t="shared" si="0"/>
        <v>#DIV/0!</v>
      </c>
      <c r="L26" s="18" t="e">
        <f t="shared" si="1"/>
        <v>#DIV/0!</v>
      </c>
      <c r="M26" s="18" t="e">
        <f t="shared" si="2"/>
        <v>#DIV/0!</v>
      </c>
      <c r="N26" s="31">
        <f t="shared" si="3"/>
        <v>0</v>
      </c>
      <c r="O26" s="32" t="e">
        <f t="shared" si="4"/>
        <v>#DIV/0!</v>
      </c>
      <c r="P26" s="31" t="e">
        <f t="shared" si="5"/>
        <v>#DIV/0!</v>
      </c>
      <c r="Q26" s="17"/>
    </row>
    <row r="27" spans="1:17" s="2" customFormat="1" ht="12.75" hidden="1" customHeight="1" x14ac:dyDescent="0.25">
      <c r="A27" s="42">
        <v>22</v>
      </c>
      <c r="B27" s="47"/>
      <c r="C27" s="46"/>
      <c r="D27" s="44"/>
      <c r="E27" s="43"/>
      <c r="F27" s="49"/>
      <c r="G27" s="30"/>
      <c r="H27" s="30"/>
      <c r="I27" s="30"/>
      <c r="J27" s="30"/>
      <c r="K27" s="17" t="e">
        <f t="shared" si="0"/>
        <v>#DIV/0!</v>
      </c>
      <c r="L27" s="18" t="e">
        <f t="shared" si="1"/>
        <v>#DIV/0!</v>
      </c>
      <c r="M27" s="18" t="e">
        <f t="shared" si="2"/>
        <v>#DIV/0!</v>
      </c>
      <c r="N27" s="31">
        <f t="shared" si="3"/>
        <v>0</v>
      </c>
      <c r="O27" s="32" t="e">
        <f t="shared" si="4"/>
        <v>#DIV/0!</v>
      </c>
      <c r="P27" s="31" t="e">
        <f t="shared" si="5"/>
        <v>#DIV/0!</v>
      </c>
      <c r="Q27" s="17"/>
    </row>
    <row r="28" spans="1:17" s="2" customFormat="1" ht="12.75" hidden="1" customHeight="1" x14ac:dyDescent="0.25">
      <c r="A28" s="42">
        <v>23</v>
      </c>
      <c r="B28" s="47"/>
      <c r="C28" s="46"/>
      <c r="D28" s="44"/>
      <c r="E28" s="43"/>
      <c r="F28" s="49"/>
      <c r="G28" s="30"/>
      <c r="H28" s="30"/>
      <c r="I28" s="30"/>
      <c r="J28" s="30"/>
      <c r="K28" s="17" t="e">
        <f t="shared" si="0"/>
        <v>#DIV/0!</v>
      </c>
      <c r="L28" s="18" t="e">
        <f t="shared" si="1"/>
        <v>#DIV/0!</v>
      </c>
      <c r="M28" s="18" t="e">
        <f t="shared" si="2"/>
        <v>#DIV/0!</v>
      </c>
      <c r="N28" s="31">
        <f t="shared" si="3"/>
        <v>0</v>
      </c>
      <c r="O28" s="32" t="e">
        <f t="shared" si="4"/>
        <v>#DIV/0!</v>
      </c>
      <c r="P28" s="31" t="e">
        <f t="shared" si="5"/>
        <v>#DIV/0!</v>
      </c>
      <c r="Q28" s="17"/>
    </row>
    <row r="29" spans="1:17" s="2" customFormat="1" ht="12.75" hidden="1" customHeight="1" x14ac:dyDescent="0.25">
      <c r="A29" s="42">
        <v>24</v>
      </c>
      <c r="B29" s="47"/>
      <c r="C29" s="46"/>
      <c r="D29" s="44"/>
      <c r="E29" s="43"/>
      <c r="F29" s="49"/>
      <c r="G29" s="30"/>
      <c r="H29" s="30"/>
      <c r="I29" s="30"/>
      <c r="J29" s="30"/>
      <c r="K29" s="17" t="e">
        <f t="shared" si="0"/>
        <v>#DIV/0!</v>
      </c>
      <c r="L29" s="18" t="e">
        <f t="shared" si="1"/>
        <v>#DIV/0!</v>
      </c>
      <c r="M29" s="18" t="e">
        <f t="shared" si="2"/>
        <v>#DIV/0!</v>
      </c>
      <c r="N29" s="31">
        <f t="shared" si="3"/>
        <v>0</v>
      </c>
      <c r="O29" s="32" t="e">
        <f t="shared" si="4"/>
        <v>#DIV/0!</v>
      </c>
      <c r="P29" s="31" t="e">
        <f t="shared" si="5"/>
        <v>#DIV/0!</v>
      </c>
      <c r="Q29" s="17"/>
    </row>
    <row r="30" spans="1:17" s="2" customFormat="1" ht="12.75" hidden="1" customHeight="1" x14ac:dyDescent="0.25">
      <c r="A30" s="42">
        <v>25</v>
      </c>
      <c r="B30" s="47"/>
      <c r="C30" s="46"/>
      <c r="D30" s="44"/>
      <c r="E30" s="43"/>
      <c r="F30" s="49"/>
      <c r="G30" s="30"/>
      <c r="H30" s="30"/>
      <c r="I30" s="30"/>
      <c r="J30" s="30"/>
      <c r="K30" s="17" t="e">
        <f t="shared" si="0"/>
        <v>#DIV/0!</v>
      </c>
      <c r="L30" s="18" t="e">
        <f t="shared" si="1"/>
        <v>#DIV/0!</v>
      </c>
      <c r="M30" s="18" t="e">
        <f t="shared" si="2"/>
        <v>#DIV/0!</v>
      </c>
      <c r="N30" s="31">
        <f t="shared" si="3"/>
        <v>0</v>
      </c>
      <c r="O30" s="32" t="e">
        <f t="shared" si="4"/>
        <v>#DIV/0!</v>
      </c>
      <c r="P30" s="31" t="e">
        <f t="shared" si="5"/>
        <v>#DIV/0!</v>
      </c>
      <c r="Q30" s="17"/>
    </row>
    <row r="31" spans="1:17" s="2" customFormat="1" ht="12.75" hidden="1" customHeight="1" x14ac:dyDescent="0.25">
      <c r="A31" s="42">
        <v>26</v>
      </c>
      <c r="B31" s="47"/>
      <c r="C31" s="46"/>
      <c r="D31" s="44"/>
      <c r="E31" s="43"/>
      <c r="F31" s="49"/>
      <c r="G31" s="30"/>
      <c r="H31" s="30"/>
      <c r="I31" s="30"/>
      <c r="J31" s="30"/>
      <c r="K31" s="17" t="e">
        <f t="shared" si="0"/>
        <v>#DIV/0!</v>
      </c>
      <c r="L31" s="18" t="e">
        <f t="shared" si="1"/>
        <v>#DIV/0!</v>
      </c>
      <c r="M31" s="18" t="e">
        <f t="shared" si="2"/>
        <v>#DIV/0!</v>
      </c>
      <c r="N31" s="31">
        <f t="shared" si="3"/>
        <v>0</v>
      </c>
      <c r="O31" s="32" t="e">
        <f t="shared" si="4"/>
        <v>#DIV/0!</v>
      </c>
      <c r="P31" s="31" t="e">
        <f t="shared" si="5"/>
        <v>#DIV/0!</v>
      </c>
      <c r="Q31" s="17"/>
    </row>
    <row r="32" spans="1:17" s="2" customFormat="1" ht="12.75" hidden="1" customHeight="1" x14ac:dyDescent="0.25">
      <c r="A32" s="42">
        <v>27</v>
      </c>
      <c r="B32" s="47"/>
      <c r="C32" s="46"/>
      <c r="D32" s="44"/>
      <c r="E32" s="43"/>
      <c r="F32" s="49"/>
      <c r="G32" s="30"/>
      <c r="H32" s="30"/>
      <c r="I32" s="30"/>
      <c r="J32" s="30"/>
      <c r="K32" s="17" t="e">
        <f t="shared" si="0"/>
        <v>#DIV/0!</v>
      </c>
      <c r="L32" s="18" t="e">
        <f t="shared" si="1"/>
        <v>#DIV/0!</v>
      </c>
      <c r="M32" s="18" t="e">
        <f t="shared" si="2"/>
        <v>#DIV/0!</v>
      </c>
      <c r="N32" s="31">
        <f t="shared" si="3"/>
        <v>0</v>
      </c>
      <c r="O32" s="32" t="e">
        <f t="shared" si="4"/>
        <v>#DIV/0!</v>
      </c>
      <c r="P32" s="31" t="e">
        <f t="shared" si="5"/>
        <v>#DIV/0!</v>
      </c>
      <c r="Q32" s="17"/>
    </row>
    <row r="33" spans="1:17" s="2" customFormat="1" ht="12.75" hidden="1" customHeight="1" x14ac:dyDescent="0.25">
      <c r="A33" s="42">
        <v>28</v>
      </c>
      <c r="B33" s="47"/>
      <c r="C33" s="46"/>
      <c r="D33" s="44"/>
      <c r="E33" s="43"/>
      <c r="F33" s="49"/>
      <c r="G33" s="30"/>
      <c r="H33" s="30"/>
      <c r="I33" s="30"/>
      <c r="J33" s="30"/>
      <c r="K33" s="17" t="e">
        <f t="shared" si="0"/>
        <v>#DIV/0!</v>
      </c>
      <c r="L33" s="18" t="e">
        <f t="shared" si="1"/>
        <v>#DIV/0!</v>
      </c>
      <c r="M33" s="18" t="e">
        <f t="shared" si="2"/>
        <v>#DIV/0!</v>
      </c>
      <c r="N33" s="31">
        <f t="shared" si="3"/>
        <v>0</v>
      </c>
      <c r="O33" s="32" t="e">
        <f t="shared" si="4"/>
        <v>#DIV/0!</v>
      </c>
      <c r="P33" s="31" t="e">
        <f t="shared" si="5"/>
        <v>#DIV/0!</v>
      </c>
      <c r="Q33" s="17"/>
    </row>
    <row r="34" spans="1:17" s="2" customFormat="1" ht="12.75" hidden="1" customHeight="1" x14ac:dyDescent="0.25">
      <c r="A34" s="42">
        <v>29</v>
      </c>
      <c r="B34" s="47"/>
      <c r="C34" s="46"/>
      <c r="D34" s="44"/>
      <c r="E34" s="43"/>
      <c r="F34" s="49"/>
      <c r="G34" s="30"/>
      <c r="H34" s="30"/>
      <c r="I34" s="30"/>
      <c r="J34" s="30"/>
      <c r="K34" s="17" t="e">
        <f t="shared" si="0"/>
        <v>#DIV/0!</v>
      </c>
      <c r="L34" s="18" t="e">
        <f t="shared" si="1"/>
        <v>#DIV/0!</v>
      </c>
      <c r="M34" s="18" t="e">
        <f t="shared" si="2"/>
        <v>#DIV/0!</v>
      </c>
      <c r="N34" s="31">
        <f t="shared" si="3"/>
        <v>0</v>
      </c>
      <c r="O34" s="32" t="e">
        <f t="shared" si="4"/>
        <v>#DIV/0!</v>
      </c>
      <c r="P34" s="31" t="e">
        <f t="shared" si="5"/>
        <v>#DIV/0!</v>
      </c>
      <c r="Q34" s="17"/>
    </row>
    <row r="35" spans="1:17" s="2" customFormat="1" ht="12.75" hidden="1" customHeight="1" x14ac:dyDescent="0.25">
      <c r="A35" s="42">
        <v>30</v>
      </c>
      <c r="B35" s="47"/>
      <c r="C35" s="46"/>
      <c r="D35" s="44"/>
      <c r="E35" s="43"/>
      <c r="F35" s="49"/>
      <c r="G35" s="30"/>
      <c r="H35" s="30"/>
      <c r="I35" s="30"/>
      <c r="J35" s="30"/>
      <c r="K35" s="17" t="e">
        <f t="shared" si="0"/>
        <v>#DIV/0!</v>
      </c>
      <c r="L35" s="18" t="e">
        <f t="shared" si="1"/>
        <v>#DIV/0!</v>
      </c>
      <c r="M35" s="18" t="e">
        <f t="shared" si="2"/>
        <v>#DIV/0!</v>
      </c>
      <c r="N35" s="31">
        <f t="shared" si="3"/>
        <v>0</v>
      </c>
      <c r="O35" s="32" t="e">
        <f t="shared" si="4"/>
        <v>#DIV/0!</v>
      </c>
      <c r="P35" s="31" t="e">
        <f t="shared" si="5"/>
        <v>#DIV/0!</v>
      </c>
      <c r="Q35" s="17"/>
    </row>
    <row r="36" spans="1:17" s="2" customFormat="1" ht="12.75" hidden="1" customHeight="1" x14ac:dyDescent="0.25">
      <c r="A36" s="42">
        <v>15</v>
      </c>
      <c r="B36" s="41"/>
      <c r="C36" s="41"/>
      <c r="D36" s="41"/>
      <c r="E36" s="43"/>
      <c r="F36" s="30"/>
      <c r="G36" s="30"/>
      <c r="H36" s="30"/>
      <c r="I36" s="30">
        <v>14</v>
      </c>
      <c r="J36" s="30">
        <v>45</v>
      </c>
      <c r="K36" s="17" t="e">
        <f t="shared" si="0"/>
        <v>#DIV/0!</v>
      </c>
      <c r="L36" s="18" t="e">
        <f t="shared" si="1"/>
        <v>#DIV/0!</v>
      </c>
      <c r="M36" s="18" t="e">
        <f t="shared" si="2"/>
        <v>#DIV/0!</v>
      </c>
      <c r="N36" s="31">
        <f t="shared" si="3"/>
        <v>0</v>
      </c>
      <c r="O36" s="32" t="e">
        <f t="shared" si="4"/>
        <v>#DIV/0!</v>
      </c>
      <c r="P36" s="31" t="e">
        <f t="shared" si="5"/>
        <v>#DIV/0!</v>
      </c>
      <c r="Q36" s="31"/>
    </row>
    <row r="37" spans="1:17" s="2" customFormat="1" ht="12.75" hidden="1" customHeight="1" x14ac:dyDescent="0.25">
      <c r="A37" s="42">
        <v>16</v>
      </c>
      <c r="B37" s="41"/>
      <c r="C37" s="41"/>
      <c r="D37" s="41"/>
      <c r="E37" s="43"/>
      <c r="F37" s="30"/>
      <c r="G37" s="30"/>
      <c r="H37" s="30"/>
      <c r="I37" s="30">
        <v>15</v>
      </c>
      <c r="J37" s="30">
        <v>20</v>
      </c>
      <c r="K37" s="17" t="e">
        <f t="shared" si="0"/>
        <v>#DIV/0!</v>
      </c>
      <c r="L37" s="18" t="e">
        <f t="shared" si="1"/>
        <v>#DIV/0!</v>
      </c>
      <c r="M37" s="18" t="e">
        <f t="shared" si="2"/>
        <v>#DIV/0!</v>
      </c>
      <c r="N37" s="31">
        <f t="shared" si="3"/>
        <v>0</v>
      </c>
      <c r="O37" s="32" t="e">
        <f t="shared" si="4"/>
        <v>#DIV/0!</v>
      </c>
      <c r="P37" s="31" t="e">
        <f t="shared" si="5"/>
        <v>#DIV/0!</v>
      </c>
      <c r="Q37" s="31"/>
    </row>
    <row r="38" spans="1:17" s="2" customFormat="1" ht="12.75" hidden="1" customHeight="1" x14ac:dyDescent="0.25">
      <c r="A38" s="42">
        <v>17</v>
      </c>
      <c r="B38" s="41"/>
      <c r="C38" s="41"/>
      <c r="D38" s="41"/>
      <c r="E38" s="43"/>
      <c r="F38" s="30"/>
      <c r="G38" s="30"/>
      <c r="H38" s="30"/>
      <c r="I38" s="30">
        <v>16</v>
      </c>
      <c r="J38" s="30">
        <v>100</v>
      </c>
      <c r="K38" s="17" t="e">
        <f t="shared" si="0"/>
        <v>#DIV/0!</v>
      </c>
      <c r="L38" s="18" t="e">
        <f t="shared" si="1"/>
        <v>#DIV/0!</v>
      </c>
      <c r="M38" s="18" t="e">
        <f t="shared" si="2"/>
        <v>#DIV/0!</v>
      </c>
      <c r="N38" s="31">
        <f t="shared" si="3"/>
        <v>0</v>
      </c>
      <c r="O38" s="32" t="e">
        <f t="shared" si="4"/>
        <v>#DIV/0!</v>
      </c>
      <c r="P38" s="31" t="e">
        <f t="shared" si="5"/>
        <v>#DIV/0!</v>
      </c>
      <c r="Q38" s="31"/>
    </row>
    <row r="39" spans="1:17" s="2" customFormat="1" ht="12.75" hidden="1" customHeight="1" x14ac:dyDescent="0.25">
      <c r="A39" s="42">
        <v>18</v>
      </c>
      <c r="B39" s="41"/>
      <c r="C39" s="41"/>
      <c r="D39" s="41"/>
      <c r="E39" s="43"/>
      <c r="F39" s="30"/>
      <c r="G39" s="30"/>
      <c r="H39" s="30"/>
      <c r="I39" s="30">
        <v>17</v>
      </c>
      <c r="J39" s="30">
        <v>50</v>
      </c>
      <c r="K39" s="17" t="e">
        <f t="shared" si="0"/>
        <v>#DIV/0!</v>
      </c>
      <c r="L39" s="18" t="e">
        <f t="shared" si="1"/>
        <v>#DIV/0!</v>
      </c>
      <c r="M39" s="18" t="e">
        <f t="shared" si="2"/>
        <v>#DIV/0!</v>
      </c>
      <c r="N39" s="31">
        <f t="shared" si="3"/>
        <v>0</v>
      </c>
      <c r="O39" s="32" t="e">
        <f t="shared" si="4"/>
        <v>#DIV/0!</v>
      </c>
      <c r="P39" s="31" t="e">
        <f t="shared" si="5"/>
        <v>#DIV/0!</v>
      </c>
      <c r="Q39" s="31"/>
    </row>
    <row r="40" spans="1:17" s="2" customFormat="1" ht="12.75" hidden="1" customHeight="1" x14ac:dyDescent="0.25">
      <c r="A40" s="42">
        <v>19</v>
      </c>
      <c r="B40" s="41"/>
      <c r="C40" s="41"/>
      <c r="D40" s="41"/>
      <c r="E40" s="43"/>
      <c r="F40" s="30"/>
      <c r="G40" s="30"/>
      <c r="H40" s="30"/>
      <c r="I40" s="30">
        <v>18</v>
      </c>
      <c r="J40" s="30">
        <v>1.5</v>
      </c>
      <c r="K40" s="17" t="e">
        <f t="shared" si="0"/>
        <v>#DIV/0!</v>
      </c>
      <c r="L40" s="18" t="e">
        <f t="shared" si="1"/>
        <v>#DIV/0!</v>
      </c>
      <c r="M40" s="18" t="e">
        <f t="shared" si="2"/>
        <v>#DIV/0!</v>
      </c>
      <c r="N40" s="31">
        <f t="shared" si="3"/>
        <v>0</v>
      </c>
      <c r="O40" s="32" t="e">
        <f t="shared" si="4"/>
        <v>#DIV/0!</v>
      </c>
      <c r="P40" s="31" t="e">
        <f t="shared" si="5"/>
        <v>#DIV/0!</v>
      </c>
      <c r="Q40" s="31"/>
    </row>
    <row r="41" spans="1:17" s="2" customFormat="1" ht="12.75" hidden="1" customHeight="1" x14ac:dyDescent="0.25">
      <c r="A41" s="42">
        <v>20</v>
      </c>
      <c r="B41" s="41"/>
      <c r="C41" s="41"/>
      <c r="D41" s="41"/>
      <c r="E41" s="43"/>
      <c r="F41" s="30"/>
      <c r="G41" s="30"/>
      <c r="H41" s="30"/>
      <c r="I41" s="30">
        <v>19</v>
      </c>
      <c r="J41" s="30">
        <v>4</v>
      </c>
      <c r="K41" s="17" t="e">
        <f t="shared" si="0"/>
        <v>#DIV/0!</v>
      </c>
      <c r="L41" s="18" t="e">
        <f t="shared" si="1"/>
        <v>#DIV/0!</v>
      </c>
      <c r="M41" s="18" t="e">
        <f t="shared" si="2"/>
        <v>#DIV/0!</v>
      </c>
      <c r="N41" s="31">
        <f t="shared" si="3"/>
        <v>0</v>
      </c>
      <c r="O41" s="32" t="e">
        <f t="shared" si="4"/>
        <v>#DIV/0!</v>
      </c>
      <c r="P41" s="31" t="e">
        <f t="shared" si="5"/>
        <v>#DIV/0!</v>
      </c>
      <c r="Q41" s="31"/>
    </row>
    <row r="42" spans="1:17" s="2" customFormat="1" ht="12.75" hidden="1" customHeight="1" x14ac:dyDescent="0.25">
      <c r="A42" s="42">
        <v>21</v>
      </c>
      <c r="B42" s="41"/>
      <c r="C42" s="41"/>
      <c r="D42" s="41"/>
      <c r="E42" s="43"/>
      <c r="F42" s="30"/>
      <c r="G42" s="30"/>
      <c r="H42" s="30"/>
      <c r="I42" s="30">
        <v>20</v>
      </c>
      <c r="J42" s="30">
        <v>2</v>
      </c>
      <c r="K42" s="17" t="e">
        <f t="shared" si="0"/>
        <v>#DIV/0!</v>
      </c>
      <c r="L42" s="18" t="e">
        <f t="shared" si="1"/>
        <v>#DIV/0!</v>
      </c>
      <c r="M42" s="18" t="e">
        <f t="shared" si="2"/>
        <v>#DIV/0!</v>
      </c>
      <c r="N42" s="31">
        <f t="shared" si="3"/>
        <v>0</v>
      </c>
      <c r="O42" s="32" t="e">
        <f t="shared" si="4"/>
        <v>#DIV/0!</v>
      </c>
      <c r="P42" s="31" t="e">
        <f t="shared" si="5"/>
        <v>#DIV/0!</v>
      </c>
      <c r="Q42" s="31"/>
    </row>
    <row r="43" spans="1:17" s="2" customFormat="1" ht="12.75" hidden="1" customHeight="1" x14ac:dyDescent="0.25">
      <c r="A43" s="42">
        <v>22</v>
      </c>
      <c r="B43" s="41"/>
      <c r="C43" s="41"/>
      <c r="D43" s="41"/>
      <c r="E43" s="43"/>
      <c r="F43" s="30"/>
      <c r="G43" s="30"/>
      <c r="H43" s="30"/>
      <c r="I43" s="30">
        <v>21</v>
      </c>
      <c r="J43" s="30">
        <v>40</v>
      </c>
      <c r="K43" s="17" t="e">
        <f t="shared" si="0"/>
        <v>#DIV/0!</v>
      </c>
      <c r="L43" s="18" t="e">
        <f t="shared" si="1"/>
        <v>#DIV/0!</v>
      </c>
      <c r="M43" s="18" t="e">
        <f t="shared" si="2"/>
        <v>#DIV/0!</v>
      </c>
      <c r="N43" s="31">
        <f t="shared" si="3"/>
        <v>0</v>
      </c>
      <c r="O43" s="32" t="e">
        <f t="shared" si="4"/>
        <v>#DIV/0!</v>
      </c>
      <c r="P43" s="31" t="e">
        <f t="shared" si="5"/>
        <v>#DIV/0!</v>
      </c>
      <c r="Q43" s="31"/>
    </row>
    <row r="44" spans="1:17" s="2" customFormat="1" ht="12.75" hidden="1" customHeight="1" x14ac:dyDescent="0.25">
      <c r="A44" s="42">
        <v>23</v>
      </c>
      <c r="B44" s="41"/>
      <c r="C44" s="41"/>
      <c r="D44" s="41"/>
      <c r="E44" s="43"/>
      <c r="F44" s="30"/>
      <c r="G44" s="30"/>
      <c r="H44" s="30"/>
      <c r="I44" s="30">
        <v>22</v>
      </c>
      <c r="J44" s="30">
        <v>77</v>
      </c>
      <c r="K44" s="17" t="e">
        <f t="shared" si="0"/>
        <v>#DIV/0!</v>
      </c>
      <c r="L44" s="18" t="e">
        <f t="shared" si="1"/>
        <v>#DIV/0!</v>
      </c>
      <c r="M44" s="18" t="e">
        <f t="shared" si="2"/>
        <v>#DIV/0!</v>
      </c>
      <c r="N44" s="31">
        <f t="shared" si="3"/>
        <v>0</v>
      </c>
      <c r="O44" s="32" t="e">
        <f t="shared" si="4"/>
        <v>#DIV/0!</v>
      </c>
      <c r="P44" s="31" t="e">
        <f t="shared" si="5"/>
        <v>#DIV/0!</v>
      </c>
      <c r="Q44" s="31"/>
    </row>
    <row r="45" spans="1:17" s="2" customFormat="1" ht="12.75" hidden="1" customHeight="1" x14ac:dyDescent="0.25">
      <c r="A45" s="42">
        <v>24</v>
      </c>
      <c r="B45" s="41"/>
      <c r="C45" s="41"/>
      <c r="D45" s="41"/>
      <c r="E45" s="43"/>
      <c r="F45" s="30"/>
      <c r="G45" s="30"/>
      <c r="H45" s="30"/>
      <c r="I45" s="30">
        <v>23</v>
      </c>
      <c r="J45" s="30">
        <v>40</v>
      </c>
      <c r="K45" s="17" t="e">
        <f t="shared" si="0"/>
        <v>#DIV/0!</v>
      </c>
      <c r="L45" s="18" t="e">
        <f t="shared" si="1"/>
        <v>#DIV/0!</v>
      </c>
      <c r="M45" s="18" t="e">
        <f t="shared" si="2"/>
        <v>#DIV/0!</v>
      </c>
      <c r="N45" s="31">
        <f t="shared" si="3"/>
        <v>0</v>
      </c>
      <c r="O45" s="32" t="e">
        <f t="shared" si="4"/>
        <v>#DIV/0!</v>
      </c>
      <c r="P45" s="31" t="e">
        <f t="shared" si="5"/>
        <v>#DIV/0!</v>
      </c>
      <c r="Q45" s="31"/>
    </row>
    <row r="46" spans="1:17" s="2" customFormat="1" ht="12.75" hidden="1" customHeight="1" x14ac:dyDescent="0.25">
      <c r="A46" s="42">
        <v>25</v>
      </c>
      <c r="B46" s="41"/>
      <c r="C46" s="41"/>
      <c r="D46" s="41"/>
      <c r="E46" s="43"/>
      <c r="F46" s="30"/>
      <c r="G46" s="30"/>
      <c r="H46" s="30"/>
      <c r="I46" s="30">
        <v>24</v>
      </c>
      <c r="J46" s="30">
        <v>14</v>
      </c>
      <c r="K46" s="17" t="e">
        <f t="shared" si="0"/>
        <v>#DIV/0!</v>
      </c>
      <c r="L46" s="18" t="e">
        <f t="shared" si="1"/>
        <v>#DIV/0!</v>
      </c>
      <c r="M46" s="18" t="e">
        <f t="shared" si="2"/>
        <v>#DIV/0!</v>
      </c>
      <c r="N46" s="31">
        <f t="shared" si="3"/>
        <v>0</v>
      </c>
      <c r="O46" s="32" t="e">
        <f t="shared" si="4"/>
        <v>#DIV/0!</v>
      </c>
      <c r="P46" s="31" t="e">
        <f t="shared" si="5"/>
        <v>#DIV/0!</v>
      </c>
      <c r="Q46" s="31"/>
    </row>
    <row r="47" spans="1:17" s="2" customFormat="1" ht="12.75" hidden="1" customHeight="1" x14ac:dyDescent="0.25">
      <c r="A47" s="42">
        <v>26</v>
      </c>
      <c r="B47" s="41"/>
      <c r="C47" s="41"/>
      <c r="D47" s="41"/>
      <c r="E47" s="43"/>
      <c r="F47" s="30"/>
      <c r="G47" s="30"/>
      <c r="H47" s="30"/>
      <c r="I47" s="30">
        <v>25</v>
      </c>
      <c r="J47" s="30">
        <v>30</v>
      </c>
      <c r="K47" s="17" t="e">
        <f t="shared" si="0"/>
        <v>#DIV/0!</v>
      </c>
      <c r="L47" s="18" t="e">
        <f t="shared" si="1"/>
        <v>#DIV/0!</v>
      </c>
      <c r="M47" s="18" t="e">
        <f t="shared" si="2"/>
        <v>#DIV/0!</v>
      </c>
      <c r="N47" s="31">
        <f t="shared" si="3"/>
        <v>0</v>
      </c>
      <c r="O47" s="32" t="e">
        <f t="shared" si="4"/>
        <v>#DIV/0!</v>
      </c>
      <c r="P47" s="31" t="e">
        <f t="shared" si="5"/>
        <v>#DIV/0!</v>
      </c>
      <c r="Q47" s="31"/>
    </row>
    <row r="48" spans="1:17" s="2" customFormat="1" ht="12.75" hidden="1" customHeight="1" x14ac:dyDescent="0.25">
      <c r="A48" s="42">
        <v>27</v>
      </c>
      <c r="B48" s="41"/>
      <c r="C48" s="41"/>
      <c r="D48" s="41"/>
      <c r="E48" s="43"/>
      <c r="F48" s="30"/>
      <c r="G48" s="30"/>
      <c r="H48" s="30"/>
      <c r="I48" s="30">
        <v>26</v>
      </c>
      <c r="J48" s="30">
        <v>150</v>
      </c>
      <c r="K48" s="17" t="e">
        <f t="shared" si="0"/>
        <v>#DIV/0!</v>
      </c>
      <c r="L48" s="18" t="e">
        <f t="shared" si="1"/>
        <v>#DIV/0!</v>
      </c>
      <c r="M48" s="18" t="e">
        <f t="shared" si="2"/>
        <v>#DIV/0!</v>
      </c>
      <c r="N48" s="31">
        <f t="shared" si="3"/>
        <v>0</v>
      </c>
      <c r="O48" s="32" t="e">
        <f t="shared" si="4"/>
        <v>#DIV/0!</v>
      </c>
      <c r="P48" s="31" t="e">
        <f t="shared" si="5"/>
        <v>#DIV/0!</v>
      </c>
      <c r="Q48" s="31"/>
    </row>
    <row r="49" spans="1:17" s="2" customFormat="1" ht="12.75" hidden="1" customHeight="1" x14ac:dyDescent="0.25">
      <c r="A49" s="42">
        <v>28</v>
      </c>
      <c r="B49" s="41"/>
      <c r="C49" s="41"/>
      <c r="D49" s="41"/>
      <c r="E49" s="43"/>
      <c r="F49" s="30"/>
      <c r="G49" s="30"/>
      <c r="H49" s="30"/>
      <c r="I49" s="30">
        <v>27</v>
      </c>
      <c r="J49" s="30">
        <v>40</v>
      </c>
      <c r="K49" s="17" t="e">
        <f t="shared" si="0"/>
        <v>#DIV/0!</v>
      </c>
      <c r="L49" s="18" t="e">
        <f t="shared" si="1"/>
        <v>#DIV/0!</v>
      </c>
      <c r="M49" s="18" t="e">
        <f t="shared" si="2"/>
        <v>#DIV/0!</v>
      </c>
      <c r="N49" s="31">
        <f t="shared" si="3"/>
        <v>0</v>
      </c>
      <c r="O49" s="32" t="e">
        <f t="shared" si="4"/>
        <v>#DIV/0!</v>
      </c>
      <c r="P49" s="31" t="e">
        <f t="shared" si="5"/>
        <v>#DIV/0!</v>
      </c>
      <c r="Q49" s="31"/>
    </row>
    <row r="50" spans="1:17" s="2" customFormat="1" ht="12.75" hidden="1" customHeight="1" x14ac:dyDescent="0.25">
      <c r="A50" s="42">
        <v>29</v>
      </c>
      <c r="B50" s="41"/>
      <c r="C50" s="41"/>
      <c r="D50" s="41"/>
      <c r="E50" s="43"/>
      <c r="F50" s="30"/>
      <c r="G50" s="30"/>
      <c r="H50" s="30"/>
      <c r="I50" s="30">
        <v>28</v>
      </c>
      <c r="J50" s="30">
        <v>150</v>
      </c>
      <c r="K50" s="17" t="e">
        <f t="shared" si="0"/>
        <v>#DIV/0!</v>
      </c>
      <c r="L50" s="18" t="e">
        <f t="shared" si="1"/>
        <v>#DIV/0!</v>
      </c>
      <c r="M50" s="18" t="e">
        <f t="shared" si="2"/>
        <v>#DIV/0!</v>
      </c>
      <c r="N50" s="31">
        <f t="shared" si="3"/>
        <v>0</v>
      </c>
      <c r="O50" s="32" t="e">
        <f t="shared" si="4"/>
        <v>#DIV/0!</v>
      </c>
      <c r="P50" s="31" t="e">
        <f t="shared" si="5"/>
        <v>#DIV/0!</v>
      </c>
      <c r="Q50" s="31"/>
    </row>
    <row r="51" spans="1:17" s="2" customFormat="1" ht="12.75" hidden="1" customHeight="1" x14ac:dyDescent="0.25">
      <c r="A51" s="42">
        <v>30</v>
      </c>
      <c r="B51" s="41"/>
      <c r="C51" s="41"/>
      <c r="D51" s="41"/>
      <c r="E51" s="43"/>
      <c r="F51" s="30"/>
      <c r="G51" s="30"/>
      <c r="H51" s="30"/>
      <c r="I51" s="30">
        <v>29</v>
      </c>
      <c r="J51" s="30">
        <v>150</v>
      </c>
      <c r="K51" s="17" t="e">
        <f t="shared" si="0"/>
        <v>#DIV/0!</v>
      </c>
      <c r="L51" s="18" t="e">
        <f t="shared" si="1"/>
        <v>#DIV/0!</v>
      </c>
      <c r="M51" s="18" t="e">
        <f t="shared" si="2"/>
        <v>#DIV/0!</v>
      </c>
      <c r="N51" s="31">
        <f t="shared" si="3"/>
        <v>0</v>
      </c>
      <c r="O51" s="32" t="e">
        <f t="shared" si="4"/>
        <v>#DIV/0!</v>
      </c>
      <c r="P51" s="31" t="e">
        <f t="shared" si="5"/>
        <v>#DIV/0!</v>
      </c>
      <c r="Q51" s="31"/>
    </row>
    <row r="52" spans="1:17" s="2" customFormat="1" ht="12.75" hidden="1" customHeight="1" x14ac:dyDescent="0.25">
      <c r="A52" s="42">
        <v>31</v>
      </c>
      <c r="B52" s="41"/>
      <c r="C52" s="41"/>
      <c r="D52" s="41"/>
      <c r="E52" s="43"/>
      <c r="F52" s="30"/>
      <c r="G52" s="30"/>
      <c r="H52" s="30"/>
      <c r="I52" s="30">
        <v>30</v>
      </c>
      <c r="J52" s="30">
        <v>170</v>
      </c>
      <c r="K52" s="17" t="e">
        <f t="shared" si="0"/>
        <v>#DIV/0!</v>
      </c>
      <c r="L52" s="18" t="e">
        <f t="shared" si="1"/>
        <v>#DIV/0!</v>
      </c>
      <c r="M52" s="18" t="e">
        <f t="shared" si="2"/>
        <v>#DIV/0!</v>
      </c>
      <c r="N52" s="31">
        <f t="shared" si="3"/>
        <v>0</v>
      </c>
      <c r="O52" s="32" t="e">
        <f t="shared" si="4"/>
        <v>#DIV/0!</v>
      </c>
      <c r="P52" s="31" t="e">
        <f t="shared" si="5"/>
        <v>#DIV/0!</v>
      </c>
      <c r="Q52" s="31"/>
    </row>
    <row r="53" spans="1:17" s="2" customFormat="1" ht="12.75" hidden="1" customHeight="1" x14ac:dyDescent="0.25">
      <c r="A53" s="42">
        <v>32</v>
      </c>
      <c r="B53" s="41"/>
      <c r="C53" s="41"/>
      <c r="D53" s="41"/>
      <c r="E53" s="43"/>
      <c r="F53" s="30"/>
      <c r="G53" s="30"/>
      <c r="H53" s="30"/>
      <c r="I53" s="30">
        <v>20</v>
      </c>
      <c r="J53" s="30">
        <v>30</v>
      </c>
      <c r="K53" s="17" t="e">
        <f t="shared" si="0"/>
        <v>#DIV/0!</v>
      </c>
      <c r="L53" s="18" t="e">
        <f t="shared" si="1"/>
        <v>#DIV/0!</v>
      </c>
      <c r="M53" s="18" t="e">
        <f t="shared" si="2"/>
        <v>#DIV/0!</v>
      </c>
      <c r="N53" s="31">
        <f t="shared" si="3"/>
        <v>0</v>
      </c>
      <c r="O53" s="32" t="e">
        <f t="shared" si="4"/>
        <v>#DIV/0!</v>
      </c>
      <c r="P53" s="31" t="e">
        <f t="shared" si="5"/>
        <v>#DIV/0!</v>
      </c>
      <c r="Q53" s="31"/>
    </row>
    <row r="54" spans="1:17" s="2" customFormat="1" ht="12.75" hidden="1" customHeight="1" x14ac:dyDescent="0.25">
      <c r="A54" s="42">
        <v>33</v>
      </c>
      <c r="B54" s="41"/>
      <c r="C54" s="41"/>
      <c r="D54" s="41"/>
      <c r="E54" s="43"/>
      <c r="F54" s="30"/>
      <c r="G54" s="30"/>
      <c r="H54" s="30"/>
      <c r="I54" s="30">
        <v>21</v>
      </c>
      <c r="J54" s="30">
        <v>115</v>
      </c>
      <c r="K54" s="17" t="e">
        <f t="shared" si="0"/>
        <v>#DIV/0!</v>
      </c>
      <c r="L54" s="18" t="e">
        <f t="shared" si="1"/>
        <v>#DIV/0!</v>
      </c>
      <c r="M54" s="18" t="e">
        <f t="shared" si="2"/>
        <v>#DIV/0!</v>
      </c>
      <c r="N54" s="31">
        <f t="shared" ref="N54:N85" si="6">((E54/3)*(SUM(F54:H54)))</f>
        <v>0</v>
      </c>
      <c r="O54" s="32" t="e">
        <f t="shared" si="4"/>
        <v>#DIV/0!</v>
      </c>
      <c r="P54" s="31" t="e">
        <f t="shared" si="5"/>
        <v>#DIV/0!</v>
      </c>
      <c r="Q54" s="31"/>
    </row>
    <row r="55" spans="1:17" s="2" customFormat="1" ht="12.75" hidden="1" customHeight="1" x14ac:dyDescent="0.25">
      <c r="A55" s="42">
        <v>34</v>
      </c>
      <c r="B55" s="41"/>
      <c r="C55" s="41"/>
      <c r="D55" s="41"/>
      <c r="E55" s="43"/>
      <c r="F55" s="30"/>
      <c r="G55" s="30"/>
      <c r="H55" s="30"/>
      <c r="I55" s="30">
        <v>22</v>
      </c>
      <c r="J55" s="30">
        <v>500</v>
      </c>
      <c r="K55" s="17" t="e">
        <f t="shared" si="0"/>
        <v>#DIV/0!</v>
      </c>
      <c r="L55" s="18" t="e">
        <f t="shared" si="1"/>
        <v>#DIV/0!</v>
      </c>
      <c r="M55" s="18" t="e">
        <f t="shared" si="2"/>
        <v>#DIV/0!</v>
      </c>
      <c r="N55" s="31">
        <f t="shared" si="6"/>
        <v>0</v>
      </c>
      <c r="O55" s="32" t="e">
        <f t="shared" si="4"/>
        <v>#DIV/0!</v>
      </c>
      <c r="P55" s="31" t="e">
        <f t="shared" si="5"/>
        <v>#DIV/0!</v>
      </c>
      <c r="Q55" s="31"/>
    </row>
    <row r="56" spans="1:17" s="2" customFormat="1" ht="12.75" hidden="1" customHeight="1" x14ac:dyDescent="0.25">
      <c r="A56" s="42">
        <v>35</v>
      </c>
      <c r="B56" s="41"/>
      <c r="C56" s="41"/>
      <c r="D56" s="41"/>
      <c r="E56" s="43"/>
      <c r="F56" s="30"/>
      <c r="G56" s="30"/>
      <c r="H56" s="30"/>
      <c r="I56" s="30">
        <v>23</v>
      </c>
      <c r="J56" s="30">
        <v>200</v>
      </c>
      <c r="K56" s="17" t="e">
        <f t="shared" si="0"/>
        <v>#DIV/0!</v>
      </c>
      <c r="L56" s="18" t="e">
        <f t="shared" si="1"/>
        <v>#DIV/0!</v>
      </c>
      <c r="M56" s="18" t="e">
        <f t="shared" si="2"/>
        <v>#DIV/0!</v>
      </c>
      <c r="N56" s="31">
        <f t="shared" si="6"/>
        <v>0</v>
      </c>
      <c r="O56" s="32" t="e">
        <f t="shared" si="4"/>
        <v>#DIV/0!</v>
      </c>
      <c r="P56" s="31" t="e">
        <f t="shared" si="5"/>
        <v>#DIV/0!</v>
      </c>
      <c r="Q56" s="31"/>
    </row>
    <row r="57" spans="1:17" s="2" customFormat="1" ht="12.75" hidden="1" customHeight="1" x14ac:dyDescent="0.25">
      <c r="A57" s="42">
        <v>36</v>
      </c>
      <c r="B57" s="41"/>
      <c r="C57" s="41"/>
      <c r="D57" s="41"/>
      <c r="E57" s="43"/>
      <c r="F57" s="30"/>
      <c r="G57" s="30"/>
      <c r="H57" s="30"/>
      <c r="I57" s="30">
        <v>17</v>
      </c>
      <c r="J57" s="30">
        <v>250</v>
      </c>
      <c r="K57" s="17" t="e">
        <f t="shared" si="0"/>
        <v>#DIV/0!</v>
      </c>
      <c r="L57" s="18" t="e">
        <f t="shared" si="1"/>
        <v>#DIV/0!</v>
      </c>
      <c r="M57" s="18" t="e">
        <f t="shared" si="2"/>
        <v>#DIV/0!</v>
      </c>
      <c r="N57" s="31">
        <f t="shared" si="6"/>
        <v>0</v>
      </c>
      <c r="O57" s="32" t="e">
        <f t="shared" si="4"/>
        <v>#DIV/0!</v>
      </c>
      <c r="P57" s="31" t="e">
        <f t="shared" si="5"/>
        <v>#DIV/0!</v>
      </c>
      <c r="Q57" s="31"/>
    </row>
    <row r="58" spans="1:17" s="2" customFormat="1" ht="12.75" hidden="1" customHeight="1" x14ac:dyDescent="0.25">
      <c r="A58" s="42">
        <v>37</v>
      </c>
      <c r="B58" s="41"/>
      <c r="C58" s="41"/>
      <c r="D58" s="41"/>
      <c r="E58" s="43"/>
      <c r="F58" s="30"/>
      <c r="G58" s="30"/>
      <c r="H58" s="30"/>
      <c r="I58" s="30">
        <v>18</v>
      </c>
      <c r="J58" s="30">
        <v>60</v>
      </c>
      <c r="K58" s="17" t="e">
        <f t="shared" si="0"/>
        <v>#DIV/0!</v>
      </c>
      <c r="L58" s="18" t="e">
        <f t="shared" si="1"/>
        <v>#DIV/0!</v>
      </c>
      <c r="M58" s="18" t="e">
        <f t="shared" si="2"/>
        <v>#DIV/0!</v>
      </c>
      <c r="N58" s="31">
        <f t="shared" si="6"/>
        <v>0</v>
      </c>
      <c r="O58" s="32" t="e">
        <f t="shared" si="4"/>
        <v>#DIV/0!</v>
      </c>
      <c r="P58" s="31" t="e">
        <f t="shared" si="5"/>
        <v>#DIV/0!</v>
      </c>
      <c r="Q58" s="31"/>
    </row>
    <row r="59" spans="1:17" s="2" customFormat="1" ht="12.75" hidden="1" customHeight="1" x14ac:dyDescent="0.25">
      <c r="A59" s="42">
        <v>38</v>
      </c>
      <c r="B59" s="41"/>
      <c r="C59" s="41"/>
      <c r="D59" s="41"/>
      <c r="E59" s="43"/>
      <c r="F59" s="30"/>
      <c r="G59" s="30"/>
      <c r="H59" s="30"/>
      <c r="I59" s="30">
        <v>19</v>
      </c>
      <c r="J59" s="30">
        <v>90</v>
      </c>
      <c r="K59" s="17" t="e">
        <f t="shared" si="0"/>
        <v>#DIV/0!</v>
      </c>
      <c r="L59" s="18" t="e">
        <f t="shared" si="1"/>
        <v>#DIV/0!</v>
      </c>
      <c r="M59" s="18" t="e">
        <f t="shared" si="2"/>
        <v>#DIV/0!</v>
      </c>
      <c r="N59" s="31">
        <f t="shared" si="6"/>
        <v>0</v>
      </c>
      <c r="O59" s="32" t="e">
        <f t="shared" si="4"/>
        <v>#DIV/0!</v>
      </c>
      <c r="P59" s="31" t="e">
        <f t="shared" si="5"/>
        <v>#DIV/0!</v>
      </c>
      <c r="Q59" s="31"/>
    </row>
    <row r="60" spans="1:17" s="2" customFormat="1" ht="12.75" hidden="1" customHeight="1" x14ac:dyDescent="0.25">
      <c r="A60" s="42">
        <v>39</v>
      </c>
      <c r="B60" s="41"/>
      <c r="C60" s="41"/>
      <c r="D60" s="41"/>
      <c r="E60" s="43"/>
      <c r="F60" s="30"/>
      <c r="G60" s="30"/>
      <c r="H60" s="30"/>
      <c r="I60" s="30">
        <v>20</v>
      </c>
      <c r="J60" s="30">
        <v>160</v>
      </c>
      <c r="K60" s="17" t="e">
        <f t="shared" si="0"/>
        <v>#DIV/0!</v>
      </c>
      <c r="L60" s="18" t="e">
        <f t="shared" si="1"/>
        <v>#DIV/0!</v>
      </c>
      <c r="M60" s="18" t="e">
        <f t="shared" si="2"/>
        <v>#DIV/0!</v>
      </c>
      <c r="N60" s="31">
        <f t="shared" si="6"/>
        <v>0</v>
      </c>
      <c r="O60" s="32" t="e">
        <f t="shared" si="4"/>
        <v>#DIV/0!</v>
      </c>
      <c r="P60" s="31" t="e">
        <f t="shared" si="5"/>
        <v>#DIV/0!</v>
      </c>
      <c r="Q60" s="31"/>
    </row>
    <row r="61" spans="1:17" s="2" customFormat="1" ht="12.75" hidden="1" customHeight="1" x14ac:dyDescent="0.25">
      <c r="A61" s="42">
        <v>40</v>
      </c>
      <c r="B61" s="41"/>
      <c r="C61" s="41"/>
      <c r="D61" s="41"/>
      <c r="E61" s="43"/>
      <c r="F61" s="30"/>
      <c r="G61" s="30"/>
      <c r="H61" s="30"/>
      <c r="I61" s="30">
        <v>15</v>
      </c>
      <c r="J61" s="30">
        <v>200</v>
      </c>
      <c r="K61" s="17" t="e">
        <f t="shared" si="0"/>
        <v>#DIV/0!</v>
      </c>
      <c r="L61" s="18" t="e">
        <f t="shared" si="1"/>
        <v>#DIV/0!</v>
      </c>
      <c r="M61" s="18" t="e">
        <f t="shared" si="2"/>
        <v>#DIV/0!</v>
      </c>
      <c r="N61" s="31">
        <f t="shared" si="6"/>
        <v>0</v>
      </c>
      <c r="O61" s="32" t="e">
        <f t="shared" si="4"/>
        <v>#DIV/0!</v>
      </c>
      <c r="P61" s="31" t="e">
        <f t="shared" si="5"/>
        <v>#DIV/0!</v>
      </c>
      <c r="Q61" s="31"/>
    </row>
    <row r="62" spans="1:17" s="2" customFormat="1" ht="12.75" hidden="1" customHeight="1" x14ac:dyDescent="0.25">
      <c r="A62" s="42">
        <v>41</v>
      </c>
      <c r="B62" s="41"/>
      <c r="C62" s="41"/>
      <c r="D62" s="41"/>
      <c r="E62" s="43"/>
      <c r="F62" s="30"/>
      <c r="G62" s="30"/>
      <c r="H62" s="30"/>
      <c r="I62" s="30">
        <v>16</v>
      </c>
      <c r="J62" s="30">
        <v>50</v>
      </c>
      <c r="K62" s="17" t="e">
        <f t="shared" si="0"/>
        <v>#DIV/0!</v>
      </c>
      <c r="L62" s="18" t="e">
        <f t="shared" si="1"/>
        <v>#DIV/0!</v>
      </c>
      <c r="M62" s="18" t="e">
        <f t="shared" si="2"/>
        <v>#DIV/0!</v>
      </c>
      <c r="N62" s="31">
        <f t="shared" si="6"/>
        <v>0</v>
      </c>
      <c r="O62" s="32" t="e">
        <f t="shared" si="4"/>
        <v>#DIV/0!</v>
      </c>
      <c r="P62" s="31" t="e">
        <f t="shared" si="5"/>
        <v>#DIV/0!</v>
      </c>
      <c r="Q62" s="31"/>
    </row>
    <row r="63" spans="1:17" s="2" customFormat="1" ht="12.75" hidden="1" customHeight="1" x14ac:dyDescent="0.25">
      <c r="A63" s="42">
        <v>42</v>
      </c>
      <c r="B63" s="41"/>
      <c r="C63" s="41"/>
      <c r="D63" s="41"/>
      <c r="E63" s="43"/>
      <c r="F63" s="30"/>
      <c r="G63" s="30"/>
      <c r="H63" s="30"/>
      <c r="I63" s="30">
        <v>16</v>
      </c>
      <c r="J63" s="30">
        <v>60</v>
      </c>
      <c r="K63" s="17" t="e">
        <f t="shared" si="0"/>
        <v>#DIV/0!</v>
      </c>
      <c r="L63" s="18" t="e">
        <f t="shared" si="1"/>
        <v>#DIV/0!</v>
      </c>
      <c r="M63" s="18" t="e">
        <f t="shared" si="2"/>
        <v>#DIV/0!</v>
      </c>
      <c r="N63" s="31">
        <f t="shared" si="6"/>
        <v>0</v>
      </c>
      <c r="O63" s="32" t="e">
        <f t="shared" si="4"/>
        <v>#DIV/0!</v>
      </c>
      <c r="P63" s="31" t="e">
        <f t="shared" si="5"/>
        <v>#DIV/0!</v>
      </c>
      <c r="Q63" s="31"/>
    </row>
    <row r="64" spans="1:17" s="2" customFormat="1" ht="12.75" hidden="1" customHeight="1" x14ac:dyDescent="0.25">
      <c r="A64" s="42">
        <v>43</v>
      </c>
      <c r="B64" s="41"/>
      <c r="C64" s="41"/>
      <c r="D64" s="41"/>
      <c r="E64" s="43"/>
      <c r="F64" s="30"/>
      <c r="G64" s="30"/>
      <c r="H64" s="30"/>
      <c r="I64" s="30">
        <v>20</v>
      </c>
      <c r="J64" s="30">
        <v>60</v>
      </c>
      <c r="K64" s="17" t="e">
        <f t="shared" si="0"/>
        <v>#DIV/0!</v>
      </c>
      <c r="L64" s="18" t="e">
        <f t="shared" si="1"/>
        <v>#DIV/0!</v>
      </c>
      <c r="M64" s="18" t="e">
        <f t="shared" si="2"/>
        <v>#DIV/0!</v>
      </c>
      <c r="N64" s="31">
        <f t="shared" si="6"/>
        <v>0</v>
      </c>
      <c r="O64" s="32" t="e">
        <f t="shared" si="4"/>
        <v>#DIV/0!</v>
      </c>
      <c r="P64" s="31" t="e">
        <f t="shared" si="5"/>
        <v>#DIV/0!</v>
      </c>
      <c r="Q64" s="31"/>
    </row>
    <row r="65" spans="1:17" s="2" customFormat="1" ht="12.75" hidden="1" customHeight="1" x14ac:dyDescent="0.25">
      <c r="A65" s="42">
        <v>44</v>
      </c>
      <c r="B65" s="41"/>
      <c r="C65" s="41"/>
      <c r="D65" s="41"/>
      <c r="E65" s="43"/>
      <c r="F65" s="30"/>
      <c r="G65" s="30"/>
      <c r="H65" s="30"/>
      <c r="I65" s="30">
        <v>15</v>
      </c>
      <c r="J65" s="30">
        <v>40</v>
      </c>
      <c r="K65" s="17" t="e">
        <f t="shared" si="0"/>
        <v>#DIV/0!</v>
      </c>
      <c r="L65" s="18" t="e">
        <f t="shared" si="1"/>
        <v>#DIV/0!</v>
      </c>
      <c r="M65" s="18" t="e">
        <f t="shared" si="2"/>
        <v>#DIV/0!</v>
      </c>
      <c r="N65" s="31">
        <f t="shared" si="6"/>
        <v>0</v>
      </c>
      <c r="O65" s="32" t="e">
        <f t="shared" si="4"/>
        <v>#DIV/0!</v>
      </c>
      <c r="P65" s="31" t="e">
        <f t="shared" si="5"/>
        <v>#DIV/0!</v>
      </c>
      <c r="Q65" s="31"/>
    </row>
    <row r="66" spans="1:17" s="2" customFormat="1" ht="12.75" hidden="1" customHeight="1" x14ac:dyDescent="0.25">
      <c r="A66" s="42">
        <v>45</v>
      </c>
      <c r="B66" s="41"/>
      <c r="C66" s="41"/>
      <c r="D66" s="41"/>
      <c r="E66" s="43"/>
      <c r="F66" s="30"/>
      <c r="G66" s="30"/>
      <c r="H66" s="30"/>
      <c r="I66" s="30">
        <v>16</v>
      </c>
      <c r="J66" s="30">
        <v>25</v>
      </c>
      <c r="K66" s="17" t="e">
        <f t="shared" si="0"/>
        <v>#DIV/0!</v>
      </c>
      <c r="L66" s="18" t="e">
        <f t="shared" si="1"/>
        <v>#DIV/0!</v>
      </c>
      <c r="M66" s="18" t="e">
        <f t="shared" si="2"/>
        <v>#DIV/0!</v>
      </c>
      <c r="N66" s="31">
        <f t="shared" si="6"/>
        <v>0</v>
      </c>
      <c r="O66" s="32" t="e">
        <f t="shared" si="4"/>
        <v>#DIV/0!</v>
      </c>
      <c r="P66" s="31" t="e">
        <f t="shared" si="5"/>
        <v>#DIV/0!</v>
      </c>
      <c r="Q66" s="31"/>
    </row>
    <row r="67" spans="1:17" s="2" customFormat="1" ht="12.75" hidden="1" customHeight="1" x14ac:dyDescent="0.25">
      <c r="A67" s="42">
        <v>46</v>
      </c>
      <c r="B67" s="41"/>
      <c r="C67" s="41"/>
      <c r="D67" s="41"/>
      <c r="E67" s="43"/>
      <c r="F67" s="30"/>
      <c r="G67" s="30"/>
      <c r="H67" s="30"/>
      <c r="I67" s="30">
        <v>17</v>
      </c>
      <c r="J67" s="30">
        <v>140</v>
      </c>
      <c r="K67" s="17" t="e">
        <f t="shared" si="0"/>
        <v>#DIV/0!</v>
      </c>
      <c r="L67" s="18" t="e">
        <f t="shared" si="1"/>
        <v>#DIV/0!</v>
      </c>
      <c r="M67" s="18" t="e">
        <f t="shared" si="2"/>
        <v>#DIV/0!</v>
      </c>
      <c r="N67" s="31">
        <f t="shared" si="6"/>
        <v>0</v>
      </c>
      <c r="O67" s="32" t="e">
        <f t="shared" si="4"/>
        <v>#DIV/0!</v>
      </c>
      <c r="P67" s="31" t="e">
        <f t="shared" si="5"/>
        <v>#DIV/0!</v>
      </c>
      <c r="Q67" s="31"/>
    </row>
    <row r="68" spans="1:17" s="2" customFormat="1" ht="12.75" hidden="1" customHeight="1" x14ac:dyDescent="0.25">
      <c r="A68" s="42">
        <v>47</v>
      </c>
      <c r="B68" s="41"/>
      <c r="C68" s="41"/>
      <c r="D68" s="41"/>
      <c r="E68" s="43"/>
      <c r="F68" s="30"/>
      <c r="G68" s="30"/>
      <c r="H68" s="30"/>
      <c r="I68" s="30">
        <v>18</v>
      </c>
      <c r="J68" s="30">
        <v>170</v>
      </c>
      <c r="K68" s="17" t="e">
        <f t="shared" si="0"/>
        <v>#DIV/0!</v>
      </c>
      <c r="L68" s="18" t="e">
        <f t="shared" si="1"/>
        <v>#DIV/0!</v>
      </c>
      <c r="M68" s="18" t="e">
        <f t="shared" si="2"/>
        <v>#DIV/0!</v>
      </c>
      <c r="N68" s="31">
        <f t="shared" si="6"/>
        <v>0</v>
      </c>
      <c r="O68" s="32" t="e">
        <f t="shared" si="4"/>
        <v>#DIV/0!</v>
      </c>
      <c r="P68" s="31" t="e">
        <f t="shared" si="5"/>
        <v>#DIV/0!</v>
      </c>
      <c r="Q68" s="31"/>
    </row>
    <row r="69" spans="1:17" s="2" customFormat="1" ht="12.75" hidden="1" customHeight="1" x14ac:dyDescent="0.25">
      <c r="A69" s="42">
        <v>48</v>
      </c>
      <c r="B69" s="41"/>
      <c r="C69" s="41"/>
      <c r="D69" s="41"/>
      <c r="E69" s="43"/>
      <c r="F69" s="30"/>
      <c r="G69" s="30"/>
      <c r="H69" s="30"/>
      <c r="I69" s="30">
        <v>19</v>
      </c>
      <c r="J69" s="30">
        <v>10</v>
      </c>
      <c r="K69" s="17" t="e">
        <f t="shared" si="0"/>
        <v>#DIV/0!</v>
      </c>
      <c r="L69" s="18" t="e">
        <f t="shared" si="1"/>
        <v>#DIV/0!</v>
      </c>
      <c r="M69" s="18" t="e">
        <f t="shared" si="2"/>
        <v>#DIV/0!</v>
      </c>
      <c r="N69" s="31">
        <f t="shared" si="6"/>
        <v>0</v>
      </c>
      <c r="O69" s="32" t="e">
        <f t="shared" si="4"/>
        <v>#DIV/0!</v>
      </c>
      <c r="P69" s="31" t="e">
        <f t="shared" si="5"/>
        <v>#DIV/0!</v>
      </c>
      <c r="Q69" s="31"/>
    </row>
    <row r="70" spans="1:17" s="2" customFormat="1" ht="12.75" hidden="1" customHeight="1" x14ac:dyDescent="0.25">
      <c r="A70" s="42">
        <v>49</v>
      </c>
      <c r="B70" s="41"/>
      <c r="C70" s="41"/>
      <c r="D70" s="41"/>
      <c r="E70" s="43"/>
      <c r="F70" s="30"/>
      <c r="G70" s="30"/>
      <c r="H70" s="30"/>
      <c r="I70" s="30">
        <v>20</v>
      </c>
      <c r="J70" s="30">
        <v>25</v>
      </c>
      <c r="K70" s="17" t="e">
        <f t="shared" ref="K70:K100" si="7">AVERAGE(F70:H70)</f>
        <v>#DIV/0!</v>
      </c>
      <c r="L70" s="18" t="e">
        <f t="shared" si="1"/>
        <v>#DIV/0!</v>
      </c>
      <c r="M70" s="18" t="e">
        <f t="shared" si="2"/>
        <v>#DIV/0!</v>
      </c>
      <c r="N70" s="31">
        <f t="shared" si="6"/>
        <v>0</v>
      </c>
      <c r="O70" s="32" t="e">
        <f t="shared" si="4"/>
        <v>#DIV/0!</v>
      </c>
      <c r="P70" s="31" t="e">
        <f t="shared" si="5"/>
        <v>#DIV/0!</v>
      </c>
      <c r="Q70" s="31"/>
    </row>
    <row r="71" spans="1:17" s="2" customFormat="1" ht="12.75" hidden="1" customHeight="1" x14ac:dyDescent="0.25">
      <c r="A71" s="42">
        <v>50</v>
      </c>
      <c r="B71" s="41"/>
      <c r="C71" s="41"/>
      <c r="D71" s="41"/>
      <c r="E71" s="43"/>
      <c r="F71" s="30"/>
      <c r="G71" s="30"/>
      <c r="H71" s="30"/>
      <c r="I71" s="30">
        <v>18</v>
      </c>
      <c r="J71" s="30">
        <v>7</v>
      </c>
      <c r="K71" s="17" t="e">
        <f t="shared" si="7"/>
        <v>#DIV/0!</v>
      </c>
      <c r="L71" s="18" t="e">
        <f t="shared" si="1"/>
        <v>#DIV/0!</v>
      </c>
      <c r="M71" s="18" t="e">
        <f t="shared" si="2"/>
        <v>#DIV/0!</v>
      </c>
      <c r="N71" s="31">
        <f t="shared" si="6"/>
        <v>0</v>
      </c>
      <c r="O71" s="32" t="e">
        <f t="shared" ref="O71:O100" si="8">N71/E71</f>
        <v>#DIV/0!</v>
      </c>
      <c r="P71" s="31" t="e">
        <f t="shared" ref="P71:P100" si="9">ROUND(O71,2)</f>
        <v>#DIV/0!</v>
      </c>
      <c r="Q71" s="31"/>
    </row>
    <row r="72" spans="1:17" s="2" customFormat="1" ht="12.75" hidden="1" customHeight="1" x14ac:dyDescent="0.25">
      <c r="A72" s="42">
        <v>51</v>
      </c>
      <c r="B72" s="41"/>
      <c r="C72" s="41"/>
      <c r="D72" s="41"/>
      <c r="E72" s="43"/>
      <c r="F72" s="30"/>
      <c r="G72" s="30"/>
      <c r="H72" s="30"/>
      <c r="I72" s="30">
        <v>15</v>
      </c>
      <c r="J72" s="30">
        <v>50</v>
      </c>
      <c r="K72" s="17" t="e">
        <f t="shared" si="7"/>
        <v>#DIV/0!</v>
      </c>
      <c r="L72" s="18" t="e">
        <f t="shared" si="1"/>
        <v>#DIV/0!</v>
      </c>
      <c r="M72" s="18" t="e">
        <f t="shared" si="2"/>
        <v>#DIV/0!</v>
      </c>
      <c r="N72" s="31">
        <f t="shared" si="6"/>
        <v>0</v>
      </c>
      <c r="O72" s="32" t="e">
        <f t="shared" si="8"/>
        <v>#DIV/0!</v>
      </c>
      <c r="P72" s="31" t="e">
        <f t="shared" si="9"/>
        <v>#DIV/0!</v>
      </c>
      <c r="Q72" s="31"/>
    </row>
    <row r="73" spans="1:17" s="2" customFormat="1" ht="12.75" hidden="1" customHeight="1" x14ac:dyDescent="0.25">
      <c r="A73" s="42">
        <v>52</v>
      </c>
      <c r="B73" s="41"/>
      <c r="C73" s="41"/>
      <c r="D73" s="41"/>
      <c r="E73" s="43"/>
      <c r="F73" s="30"/>
      <c r="G73" s="30"/>
      <c r="H73" s="30"/>
      <c r="I73" s="30">
        <v>16</v>
      </c>
      <c r="J73" s="30">
        <v>150</v>
      </c>
      <c r="K73" s="17" t="e">
        <f t="shared" si="7"/>
        <v>#DIV/0!</v>
      </c>
      <c r="L73" s="18" t="e">
        <f t="shared" si="1"/>
        <v>#DIV/0!</v>
      </c>
      <c r="M73" s="18" t="e">
        <f t="shared" si="2"/>
        <v>#DIV/0!</v>
      </c>
      <c r="N73" s="31">
        <f t="shared" si="6"/>
        <v>0</v>
      </c>
      <c r="O73" s="32" t="e">
        <f t="shared" si="8"/>
        <v>#DIV/0!</v>
      </c>
      <c r="P73" s="31" t="e">
        <f t="shared" si="9"/>
        <v>#DIV/0!</v>
      </c>
      <c r="Q73" s="31"/>
    </row>
    <row r="74" spans="1:17" s="2" customFormat="1" ht="12.75" hidden="1" customHeight="1" x14ac:dyDescent="0.25">
      <c r="A74" s="42">
        <v>53</v>
      </c>
      <c r="B74" s="41"/>
      <c r="C74" s="41"/>
      <c r="D74" s="41"/>
      <c r="E74" s="43"/>
      <c r="F74" s="30"/>
      <c r="G74" s="30"/>
      <c r="H74" s="30"/>
      <c r="I74" s="30">
        <v>17</v>
      </c>
      <c r="J74" s="30">
        <v>20</v>
      </c>
      <c r="K74" s="17" t="e">
        <f t="shared" si="7"/>
        <v>#DIV/0!</v>
      </c>
      <c r="L74" s="18" t="e">
        <f t="shared" si="1"/>
        <v>#DIV/0!</v>
      </c>
      <c r="M74" s="18" t="e">
        <f t="shared" si="2"/>
        <v>#DIV/0!</v>
      </c>
      <c r="N74" s="31">
        <f t="shared" si="6"/>
        <v>0</v>
      </c>
      <c r="O74" s="32" t="e">
        <f t="shared" si="8"/>
        <v>#DIV/0!</v>
      </c>
      <c r="P74" s="31" t="e">
        <f t="shared" si="9"/>
        <v>#DIV/0!</v>
      </c>
      <c r="Q74" s="31"/>
    </row>
    <row r="75" spans="1:17" s="2" customFormat="1" ht="12.75" hidden="1" customHeight="1" x14ac:dyDescent="0.25">
      <c r="A75" s="42">
        <v>54</v>
      </c>
      <c r="B75" s="41"/>
      <c r="C75" s="41"/>
      <c r="D75" s="41"/>
      <c r="E75" s="43"/>
      <c r="F75" s="30"/>
      <c r="G75" s="30"/>
      <c r="H75" s="30"/>
      <c r="I75" s="30">
        <v>18</v>
      </c>
      <c r="J75" s="30">
        <v>20</v>
      </c>
      <c r="K75" s="17" t="e">
        <f t="shared" si="7"/>
        <v>#DIV/0!</v>
      </c>
      <c r="L75" s="18" t="e">
        <f t="shared" si="1"/>
        <v>#DIV/0!</v>
      </c>
      <c r="M75" s="18" t="e">
        <f t="shared" si="2"/>
        <v>#DIV/0!</v>
      </c>
      <c r="N75" s="31">
        <f t="shared" si="6"/>
        <v>0</v>
      </c>
      <c r="O75" s="32" t="e">
        <f t="shared" si="8"/>
        <v>#DIV/0!</v>
      </c>
      <c r="P75" s="31" t="e">
        <f t="shared" si="9"/>
        <v>#DIV/0!</v>
      </c>
      <c r="Q75" s="31"/>
    </row>
    <row r="76" spans="1:17" s="2" customFormat="1" ht="12.75" hidden="1" customHeight="1" x14ac:dyDescent="0.25">
      <c r="A76" s="42">
        <v>55</v>
      </c>
      <c r="B76" s="41"/>
      <c r="C76" s="41"/>
      <c r="D76" s="41"/>
      <c r="E76" s="43"/>
      <c r="F76" s="30"/>
      <c r="G76" s="30"/>
      <c r="H76" s="30"/>
      <c r="I76" s="30">
        <v>19</v>
      </c>
      <c r="J76" s="30">
        <v>15</v>
      </c>
      <c r="K76" s="17" t="e">
        <f t="shared" si="7"/>
        <v>#DIV/0!</v>
      </c>
      <c r="L76" s="18" t="e">
        <f t="shared" si="1"/>
        <v>#DIV/0!</v>
      </c>
      <c r="M76" s="18" t="e">
        <f t="shared" si="2"/>
        <v>#DIV/0!</v>
      </c>
      <c r="N76" s="31">
        <f t="shared" si="6"/>
        <v>0</v>
      </c>
      <c r="O76" s="32" t="e">
        <f t="shared" si="8"/>
        <v>#DIV/0!</v>
      </c>
      <c r="P76" s="31" t="e">
        <f t="shared" si="9"/>
        <v>#DIV/0!</v>
      </c>
      <c r="Q76" s="31"/>
    </row>
    <row r="77" spans="1:17" s="2" customFormat="1" ht="12.75" hidden="1" customHeight="1" x14ac:dyDescent="0.25">
      <c r="A77" s="42">
        <v>56</v>
      </c>
      <c r="B77" s="41"/>
      <c r="C77" s="41"/>
      <c r="D77" s="41"/>
      <c r="E77" s="43"/>
      <c r="F77" s="30"/>
      <c r="G77" s="30"/>
      <c r="H77" s="30"/>
      <c r="I77" s="30">
        <v>20</v>
      </c>
      <c r="J77" s="30">
        <v>300</v>
      </c>
      <c r="K77" s="17" t="e">
        <f t="shared" si="7"/>
        <v>#DIV/0!</v>
      </c>
      <c r="L77" s="18" t="e">
        <f t="shared" si="1"/>
        <v>#DIV/0!</v>
      </c>
      <c r="M77" s="18" t="e">
        <f t="shared" si="2"/>
        <v>#DIV/0!</v>
      </c>
      <c r="N77" s="31">
        <f t="shared" si="6"/>
        <v>0</v>
      </c>
      <c r="O77" s="32" t="e">
        <f t="shared" si="8"/>
        <v>#DIV/0!</v>
      </c>
      <c r="P77" s="31" t="e">
        <f t="shared" si="9"/>
        <v>#DIV/0!</v>
      </c>
      <c r="Q77" s="31"/>
    </row>
    <row r="78" spans="1:17" s="2" customFormat="1" ht="12.75" hidden="1" customHeight="1" x14ac:dyDescent="0.25">
      <c r="A78" s="42">
        <v>57</v>
      </c>
      <c r="B78" s="41"/>
      <c r="C78" s="41"/>
      <c r="D78" s="41"/>
      <c r="E78" s="43"/>
      <c r="F78" s="30"/>
      <c r="G78" s="30"/>
      <c r="H78" s="30"/>
      <c r="I78" s="30">
        <v>18</v>
      </c>
      <c r="J78" s="30">
        <v>20</v>
      </c>
      <c r="K78" s="17" t="e">
        <f t="shared" si="7"/>
        <v>#DIV/0!</v>
      </c>
      <c r="L78" s="18" t="e">
        <f t="shared" si="1"/>
        <v>#DIV/0!</v>
      </c>
      <c r="M78" s="18" t="e">
        <f t="shared" si="2"/>
        <v>#DIV/0!</v>
      </c>
      <c r="N78" s="31">
        <f t="shared" si="6"/>
        <v>0</v>
      </c>
      <c r="O78" s="32" t="e">
        <f t="shared" si="8"/>
        <v>#DIV/0!</v>
      </c>
      <c r="P78" s="31" t="e">
        <f t="shared" si="9"/>
        <v>#DIV/0!</v>
      </c>
      <c r="Q78" s="31"/>
    </row>
    <row r="79" spans="1:17" s="2" customFormat="1" ht="12.75" hidden="1" customHeight="1" x14ac:dyDescent="0.25">
      <c r="A79" s="42">
        <v>58</v>
      </c>
      <c r="B79" s="41"/>
      <c r="C79" s="41"/>
      <c r="D79" s="41"/>
      <c r="E79" s="43"/>
      <c r="F79" s="30"/>
      <c r="G79" s="30"/>
      <c r="H79" s="30"/>
      <c r="I79" s="30">
        <v>19</v>
      </c>
      <c r="J79" s="30">
        <v>150</v>
      </c>
      <c r="K79" s="17" t="e">
        <f t="shared" si="7"/>
        <v>#DIV/0!</v>
      </c>
      <c r="L79" s="18" t="e">
        <f t="shared" si="1"/>
        <v>#DIV/0!</v>
      </c>
      <c r="M79" s="18" t="e">
        <f t="shared" si="2"/>
        <v>#DIV/0!</v>
      </c>
      <c r="N79" s="31">
        <f t="shared" si="6"/>
        <v>0</v>
      </c>
      <c r="O79" s="32" t="e">
        <f t="shared" si="8"/>
        <v>#DIV/0!</v>
      </c>
      <c r="P79" s="31" t="e">
        <f t="shared" si="9"/>
        <v>#DIV/0!</v>
      </c>
      <c r="Q79" s="31"/>
    </row>
    <row r="80" spans="1:17" s="2" customFormat="1" ht="12.75" hidden="1" customHeight="1" x14ac:dyDescent="0.25">
      <c r="A80" s="42">
        <v>59</v>
      </c>
      <c r="B80" s="41"/>
      <c r="C80" s="41"/>
      <c r="D80" s="41"/>
      <c r="E80" s="43"/>
      <c r="F80" s="30"/>
      <c r="G80" s="30"/>
      <c r="H80" s="30"/>
      <c r="I80" s="30">
        <v>20</v>
      </c>
      <c r="J80" s="30">
        <v>185</v>
      </c>
      <c r="K80" s="17" t="e">
        <f t="shared" si="7"/>
        <v>#DIV/0!</v>
      </c>
      <c r="L80" s="18" t="e">
        <f t="shared" si="1"/>
        <v>#DIV/0!</v>
      </c>
      <c r="M80" s="18" t="e">
        <f t="shared" si="2"/>
        <v>#DIV/0!</v>
      </c>
      <c r="N80" s="31">
        <f t="shared" si="6"/>
        <v>0</v>
      </c>
      <c r="O80" s="32" t="e">
        <f t="shared" si="8"/>
        <v>#DIV/0!</v>
      </c>
      <c r="P80" s="31" t="e">
        <f t="shared" si="9"/>
        <v>#DIV/0!</v>
      </c>
      <c r="Q80" s="31"/>
    </row>
    <row r="81" spans="1:17" s="2" customFormat="1" ht="12.75" hidden="1" customHeight="1" x14ac:dyDescent="0.25">
      <c r="A81" s="42">
        <v>60</v>
      </c>
      <c r="B81" s="41"/>
      <c r="C81" s="41"/>
      <c r="D81" s="41"/>
      <c r="E81" s="43"/>
      <c r="F81" s="30"/>
      <c r="G81" s="30"/>
      <c r="H81" s="30"/>
      <c r="I81" s="30">
        <v>21</v>
      </c>
      <c r="J81" s="30">
        <v>230</v>
      </c>
      <c r="K81" s="17" t="e">
        <f t="shared" si="7"/>
        <v>#DIV/0!</v>
      </c>
      <c r="L81" s="18" t="e">
        <f t="shared" si="1"/>
        <v>#DIV/0!</v>
      </c>
      <c r="M81" s="18" t="e">
        <f t="shared" si="2"/>
        <v>#DIV/0!</v>
      </c>
      <c r="N81" s="31">
        <f t="shared" si="6"/>
        <v>0</v>
      </c>
      <c r="O81" s="32" t="e">
        <f t="shared" si="8"/>
        <v>#DIV/0!</v>
      </c>
      <c r="P81" s="31" t="e">
        <f t="shared" si="9"/>
        <v>#DIV/0!</v>
      </c>
      <c r="Q81" s="31"/>
    </row>
    <row r="82" spans="1:17" s="2" customFormat="1" ht="12.75" hidden="1" customHeight="1" x14ac:dyDescent="0.25">
      <c r="A82" s="42">
        <v>61</v>
      </c>
      <c r="B82" s="41"/>
      <c r="C82" s="41"/>
      <c r="D82" s="41"/>
      <c r="E82" s="43"/>
      <c r="F82" s="30"/>
      <c r="G82" s="30"/>
      <c r="H82" s="30"/>
      <c r="I82" s="30">
        <v>22</v>
      </c>
      <c r="J82" s="30">
        <v>280</v>
      </c>
      <c r="K82" s="17" t="e">
        <f t="shared" si="7"/>
        <v>#DIV/0!</v>
      </c>
      <c r="L82" s="18" t="e">
        <f t="shared" si="1"/>
        <v>#DIV/0!</v>
      </c>
      <c r="M82" s="18" t="e">
        <f t="shared" si="2"/>
        <v>#DIV/0!</v>
      </c>
      <c r="N82" s="31">
        <f t="shared" si="6"/>
        <v>0</v>
      </c>
      <c r="O82" s="32" t="e">
        <f t="shared" si="8"/>
        <v>#DIV/0!</v>
      </c>
      <c r="P82" s="31" t="e">
        <f t="shared" si="9"/>
        <v>#DIV/0!</v>
      </c>
      <c r="Q82" s="31"/>
    </row>
    <row r="83" spans="1:17" s="2" customFormat="1" ht="12.75" hidden="1" customHeight="1" x14ac:dyDescent="0.25">
      <c r="A83" s="42">
        <v>62</v>
      </c>
      <c r="B83" s="41"/>
      <c r="C83" s="41"/>
      <c r="D83" s="41"/>
      <c r="E83" s="43"/>
      <c r="F83" s="30"/>
      <c r="G83" s="30"/>
      <c r="H83" s="30"/>
      <c r="I83" s="30">
        <v>23</v>
      </c>
      <c r="J83" s="30">
        <v>40</v>
      </c>
      <c r="K83" s="17" t="e">
        <f t="shared" si="7"/>
        <v>#DIV/0!</v>
      </c>
      <c r="L83" s="18" t="e">
        <f t="shared" si="1"/>
        <v>#DIV/0!</v>
      </c>
      <c r="M83" s="18" t="e">
        <f t="shared" si="2"/>
        <v>#DIV/0!</v>
      </c>
      <c r="N83" s="31">
        <f t="shared" si="6"/>
        <v>0</v>
      </c>
      <c r="O83" s="32" t="e">
        <f t="shared" si="8"/>
        <v>#DIV/0!</v>
      </c>
      <c r="P83" s="31" t="e">
        <f t="shared" si="9"/>
        <v>#DIV/0!</v>
      </c>
      <c r="Q83" s="31"/>
    </row>
    <row r="84" spans="1:17" s="2" customFormat="1" ht="12.75" hidden="1" customHeight="1" x14ac:dyDescent="0.25">
      <c r="A84" s="42">
        <v>63</v>
      </c>
      <c r="B84" s="41"/>
      <c r="C84" s="41"/>
      <c r="D84" s="41"/>
      <c r="E84" s="43"/>
      <c r="F84" s="30"/>
      <c r="G84" s="30"/>
      <c r="H84" s="30"/>
      <c r="I84" s="30">
        <v>19</v>
      </c>
      <c r="J84" s="30">
        <v>8</v>
      </c>
      <c r="K84" s="17" t="e">
        <f t="shared" si="7"/>
        <v>#DIV/0!</v>
      </c>
      <c r="L84" s="18" t="e">
        <f t="shared" si="1"/>
        <v>#DIV/0!</v>
      </c>
      <c r="M84" s="18" t="e">
        <f t="shared" si="2"/>
        <v>#DIV/0!</v>
      </c>
      <c r="N84" s="31">
        <f t="shared" si="6"/>
        <v>0</v>
      </c>
      <c r="O84" s="32" t="e">
        <f t="shared" si="8"/>
        <v>#DIV/0!</v>
      </c>
      <c r="P84" s="31" t="e">
        <f t="shared" si="9"/>
        <v>#DIV/0!</v>
      </c>
      <c r="Q84" s="31"/>
    </row>
    <row r="85" spans="1:17" s="2" customFormat="1" ht="12.75" hidden="1" customHeight="1" x14ac:dyDescent="0.25">
      <c r="A85" s="42">
        <v>64</v>
      </c>
      <c r="B85" s="41"/>
      <c r="C85" s="41"/>
      <c r="D85" s="41"/>
      <c r="E85" s="43"/>
      <c r="F85" s="30"/>
      <c r="G85" s="30"/>
      <c r="H85" s="30"/>
      <c r="I85" s="30">
        <v>20</v>
      </c>
      <c r="J85" s="30">
        <v>15</v>
      </c>
      <c r="K85" s="17" t="e">
        <f t="shared" si="7"/>
        <v>#DIV/0!</v>
      </c>
      <c r="L85" s="18" t="e">
        <f t="shared" si="1"/>
        <v>#DIV/0!</v>
      </c>
      <c r="M85" s="18" t="e">
        <f t="shared" si="2"/>
        <v>#DIV/0!</v>
      </c>
      <c r="N85" s="31">
        <f t="shared" si="6"/>
        <v>0</v>
      </c>
      <c r="O85" s="32" t="e">
        <f t="shared" si="8"/>
        <v>#DIV/0!</v>
      </c>
      <c r="P85" s="31" t="e">
        <f t="shared" si="9"/>
        <v>#DIV/0!</v>
      </c>
      <c r="Q85" s="31"/>
    </row>
    <row r="86" spans="1:17" s="2" customFormat="1" ht="12.75" hidden="1" customHeight="1" x14ac:dyDescent="0.25">
      <c r="A86" s="42">
        <v>65</v>
      </c>
      <c r="B86" s="41"/>
      <c r="C86" s="41"/>
      <c r="D86" s="41"/>
      <c r="E86" s="43"/>
      <c r="F86" s="30"/>
      <c r="G86" s="30"/>
      <c r="H86" s="30"/>
      <c r="I86" s="30">
        <v>15</v>
      </c>
      <c r="J86" s="30">
        <v>100</v>
      </c>
      <c r="K86" s="17" t="e">
        <f t="shared" si="7"/>
        <v>#DIV/0!</v>
      </c>
      <c r="L86" s="18" t="e">
        <f t="shared" si="1"/>
        <v>#DIV/0!</v>
      </c>
      <c r="M86" s="18" t="e">
        <f t="shared" si="2"/>
        <v>#DIV/0!</v>
      </c>
      <c r="N86" s="31">
        <f t="shared" ref="N86:N100" si="10">((E86/3)*(SUM(F86:H86)))</f>
        <v>0</v>
      </c>
      <c r="O86" s="32" t="e">
        <f t="shared" si="8"/>
        <v>#DIV/0!</v>
      </c>
      <c r="P86" s="31" t="e">
        <f t="shared" si="9"/>
        <v>#DIV/0!</v>
      </c>
      <c r="Q86" s="31"/>
    </row>
    <row r="87" spans="1:17" s="2" customFormat="1" ht="12.75" hidden="1" customHeight="1" x14ac:dyDescent="0.25">
      <c r="A87" s="42">
        <v>66</v>
      </c>
      <c r="B87" s="41"/>
      <c r="C87" s="41"/>
      <c r="D87" s="41"/>
      <c r="E87" s="43"/>
      <c r="F87" s="30"/>
      <c r="G87" s="30"/>
      <c r="H87" s="30"/>
      <c r="I87" s="30">
        <v>16</v>
      </c>
      <c r="J87" s="30">
        <v>150</v>
      </c>
      <c r="K87" s="17" t="e">
        <f t="shared" si="7"/>
        <v>#DIV/0!</v>
      </c>
      <c r="L87" s="18" t="e">
        <f t="shared" si="1"/>
        <v>#DIV/0!</v>
      </c>
      <c r="M87" s="18" t="e">
        <f t="shared" ref="M87:M100" si="11">L87/K87*100</f>
        <v>#DIV/0!</v>
      </c>
      <c r="N87" s="31">
        <f t="shared" si="10"/>
        <v>0</v>
      </c>
      <c r="O87" s="32" t="e">
        <f t="shared" si="8"/>
        <v>#DIV/0!</v>
      </c>
      <c r="P87" s="31" t="e">
        <f t="shared" si="9"/>
        <v>#DIV/0!</v>
      </c>
      <c r="Q87" s="31"/>
    </row>
    <row r="88" spans="1:17" s="2" customFormat="1" ht="12.75" hidden="1" customHeight="1" x14ac:dyDescent="0.25">
      <c r="A88" s="42">
        <v>67</v>
      </c>
      <c r="B88" s="41"/>
      <c r="C88" s="41"/>
      <c r="D88" s="41"/>
      <c r="E88" s="43"/>
      <c r="F88" s="30"/>
      <c r="G88" s="30"/>
      <c r="H88" s="30"/>
      <c r="I88" s="30">
        <v>20</v>
      </c>
      <c r="J88" s="30">
        <v>26</v>
      </c>
      <c r="K88" s="17" t="e">
        <f t="shared" si="7"/>
        <v>#DIV/0!</v>
      </c>
      <c r="L88" s="18" t="e">
        <f t="shared" si="1"/>
        <v>#DIV/0!</v>
      </c>
      <c r="M88" s="18" t="e">
        <f t="shared" si="11"/>
        <v>#DIV/0!</v>
      </c>
      <c r="N88" s="31">
        <f t="shared" si="10"/>
        <v>0</v>
      </c>
      <c r="O88" s="32" t="e">
        <f t="shared" si="8"/>
        <v>#DIV/0!</v>
      </c>
      <c r="P88" s="31" t="e">
        <f t="shared" si="9"/>
        <v>#DIV/0!</v>
      </c>
      <c r="Q88" s="31"/>
    </row>
    <row r="89" spans="1:17" s="2" customFormat="1" ht="12.75" hidden="1" customHeight="1" x14ac:dyDescent="0.25">
      <c r="A89" s="42">
        <v>68</v>
      </c>
      <c r="B89" s="41"/>
      <c r="C89" s="41"/>
      <c r="D89" s="41"/>
      <c r="E89" s="43"/>
      <c r="F89" s="30"/>
      <c r="G89" s="30"/>
      <c r="H89" s="30"/>
      <c r="I89" s="30">
        <v>15</v>
      </c>
      <c r="J89" s="30">
        <v>45</v>
      </c>
      <c r="K89" s="17" t="e">
        <f t="shared" si="7"/>
        <v>#DIV/0!</v>
      </c>
      <c r="L89" s="18" t="e">
        <f t="shared" si="1"/>
        <v>#DIV/0!</v>
      </c>
      <c r="M89" s="18" t="e">
        <f t="shared" si="11"/>
        <v>#DIV/0!</v>
      </c>
      <c r="N89" s="31">
        <f t="shared" si="10"/>
        <v>0</v>
      </c>
      <c r="O89" s="32" t="e">
        <f t="shared" si="8"/>
        <v>#DIV/0!</v>
      </c>
      <c r="P89" s="31" t="e">
        <f t="shared" si="9"/>
        <v>#DIV/0!</v>
      </c>
      <c r="Q89" s="31"/>
    </row>
    <row r="90" spans="1:17" s="2" customFormat="1" ht="12.75" hidden="1" customHeight="1" x14ac:dyDescent="0.25">
      <c r="A90" s="42">
        <v>69</v>
      </c>
      <c r="B90" s="41"/>
      <c r="C90" s="41"/>
      <c r="D90" s="41"/>
      <c r="E90" s="43"/>
      <c r="F90" s="30"/>
      <c r="G90" s="30"/>
      <c r="H90" s="30"/>
      <c r="I90" s="30">
        <v>16</v>
      </c>
      <c r="J90" s="30">
        <v>35</v>
      </c>
      <c r="K90" s="17" t="e">
        <f t="shared" si="7"/>
        <v>#DIV/0!</v>
      </c>
      <c r="L90" s="18" t="e">
        <f t="shared" si="1"/>
        <v>#DIV/0!</v>
      </c>
      <c r="M90" s="18" t="e">
        <f t="shared" si="11"/>
        <v>#DIV/0!</v>
      </c>
      <c r="N90" s="31">
        <f t="shared" si="10"/>
        <v>0</v>
      </c>
      <c r="O90" s="32" t="e">
        <f t="shared" si="8"/>
        <v>#DIV/0!</v>
      </c>
      <c r="P90" s="31" t="e">
        <f t="shared" si="9"/>
        <v>#DIV/0!</v>
      </c>
      <c r="Q90" s="31"/>
    </row>
    <row r="91" spans="1:17" s="2" customFormat="1" ht="12.75" hidden="1" customHeight="1" x14ac:dyDescent="0.25">
      <c r="A91" s="42">
        <v>70</v>
      </c>
      <c r="B91" s="41"/>
      <c r="C91" s="41"/>
      <c r="D91" s="41"/>
      <c r="E91" s="43"/>
      <c r="F91" s="30"/>
      <c r="G91" s="30"/>
      <c r="H91" s="30"/>
      <c r="I91" s="30">
        <v>17</v>
      </c>
      <c r="J91" s="30">
        <v>70</v>
      </c>
      <c r="K91" s="17" t="e">
        <f t="shared" si="7"/>
        <v>#DIV/0!</v>
      </c>
      <c r="L91" s="18" t="e">
        <f t="shared" si="1"/>
        <v>#DIV/0!</v>
      </c>
      <c r="M91" s="18" t="e">
        <f t="shared" si="11"/>
        <v>#DIV/0!</v>
      </c>
      <c r="N91" s="31">
        <f t="shared" si="10"/>
        <v>0</v>
      </c>
      <c r="O91" s="32" t="e">
        <f t="shared" si="8"/>
        <v>#DIV/0!</v>
      </c>
      <c r="P91" s="31" t="e">
        <f t="shared" si="9"/>
        <v>#DIV/0!</v>
      </c>
      <c r="Q91" s="31"/>
    </row>
    <row r="92" spans="1:17" s="2" customFormat="1" ht="12.75" hidden="1" customHeight="1" x14ac:dyDescent="0.25">
      <c r="A92" s="42">
        <v>71</v>
      </c>
      <c r="B92" s="41"/>
      <c r="C92" s="41"/>
      <c r="D92" s="41"/>
      <c r="E92" s="43"/>
      <c r="F92" s="30"/>
      <c r="G92" s="30"/>
      <c r="H92" s="30"/>
      <c r="I92" s="30">
        <v>18</v>
      </c>
      <c r="J92" s="30">
        <v>80</v>
      </c>
      <c r="K92" s="17" t="e">
        <f t="shared" si="7"/>
        <v>#DIV/0!</v>
      </c>
      <c r="L92" s="18" t="e">
        <f t="shared" ref="L92:L100" si="12">SQRT(((SUM((POWER(F92-K92,2)),(POWER(G92-K92,2)),(POWER(H92-K92,2)),))/(COLUMNS(F92:H92)-1)))</f>
        <v>#DIV/0!</v>
      </c>
      <c r="M92" s="18" t="e">
        <f t="shared" si="11"/>
        <v>#DIV/0!</v>
      </c>
      <c r="N92" s="31">
        <f t="shared" si="10"/>
        <v>0</v>
      </c>
      <c r="O92" s="32" t="e">
        <f t="shared" si="8"/>
        <v>#DIV/0!</v>
      </c>
      <c r="P92" s="31" t="e">
        <f t="shared" si="9"/>
        <v>#DIV/0!</v>
      </c>
      <c r="Q92" s="31"/>
    </row>
    <row r="93" spans="1:17" s="2" customFormat="1" ht="12.75" hidden="1" customHeight="1" x14ac:dyDescent="0.25">
      <c r="A93" s="42">
        <v>72</v>
      </c>
      <c r="B93" s="41"/>
      <c r="C93" s="41"/>
      <c r="D93" s="41"/>
      <c r="E93" s="43"/>
      <c r="F93" s="30"/>
      <c r="G93" s="30"/>
      <c r="H93" s="30"/>
      <c r="I93" s="30">
        <v>19</v>
      </c>
      <c r="J93" s="30">
        <v>150</v>
      </c>
      <c r="K93" s="17" t="e">
        <f t="shared" si="7"/>
        <v>#DIV/0!</v>
      </c>
      <c r="L93" s="18" t="e">
        <f t="shared" si="12"/>
        <v>#DIV/0!</v>
      </c>
      <c r="M93" s="18" t="e">
        <f t="shared" si="11"/>
        <v>#DIV/0!</v>
      </c>
      <c r="N93" s="31">
        <f t="shared" si="10"/>
        <v>0</v>
      </c>
      <c r="O93" s="32" t="e">
        <f t="shared" si="8"/>
        <v>#DIV/0!</v>
      </c>
      <c r="P93" s="31" t="e">
        <f t="shared" si="9"/>
        <v>#DIV/0!</v>
      </c>
      <c r="Q93" s="31"/>
    </row>
    <row r="94" spans="1:17" s="2" customFormat="1" ht="12.75" hidden="1" customHeight="1" x14ac:dyDescent="0.25">
      <c r="A94" s="42">
        <v>73</v>
      </c>
      <c r="B94" s="41"/>
      <c r="C94" s="41"/>
      <c r="D94" s="41"/>
      <c r="E94" s="43"/>
      <c r="F94" s="30"/>
      <c r="G94" s="30"/>
      <c r="H94" s="30"/>
      <c r="I94" s="30">
        <v>20</v>
      </c>
      <c r="J94" s="30">
        <v>1500</v>
      </c>
      <c r="K94" s="17" t="e">
        <f t="shared" si="7"/>
        <v>#DIV/0!</v>
      </c>
      <c r="L94" s="18" t="e">
        <f t="shared" si="12"/>
        <v>#DIV/0!</v>
      </c>
      <c r="M94" s="18" t="e">
        <f t="shared" si="11"/>
        <v>#DIV/0!</v>
      </c>
      <c r="N94" s="31">
        <f t="shared" si="10"/>
        <v>0</v>
      </c>
      <c r="O94" s="32" t="e">
        <f t="shared" si="8"/>
        <v>#DIV/0!</v>
      </c>
      <c r="P94" s="31" t="e">
        <f t="shared" si="9"/>
        <v>#DIV/0!</v>
      </c>
      <c r="Q94" s="31"/>
    </row>
    <row r="95" spans="1:17" s="2" customFormat="1" ht="12.75" hidden="1" customHeight="1" x14ac:dyDescent="0.25">
      <c r="A95" s="42">
        <v>74</v>
      </c>
      <c r="B95" s="41"/>
      <c r="C95" s="41"/>
      <c r="D95" s="41"/>
      <c r="E95" s="43"/>
      <c r="F95" s="30"/>
      <c r="G95" s="30"/>
      <c r="H95" s="30"/>
      <c r="I95" s="30">
        <v>18</v>
      </c>
      <c r="J95" s="30">
        <v>40</v>
      </c>
      <c r="K95" s="17" t="e">
        <f t="shared" si="7"/>
        <v>#DIV/0!</v>
      </c>
      <c r="L95" s="18" t="e">
        <f t="shared" si="12"/>
        <v>#DIV/0!</v>
      </c>
      <c r="M95" s="18" t="e">
        <f t="shared" si="11"/>
        <v>#DIV/0!</v>
      </c>
      <c r="N95" s="31">
        <f t="shared" si="10"/>
        <v>0</v>
      </c>
      <c r="O95" s="32" t="e">
        <f t="shared" si="8"/>
        <v>#DIV/0!</v>
      </c>
      <c r="P95" s="31" t="e">
        <f t="shared" si="9"/>
        <v>#DIV/0!</v>
      </c>
      <c r="Q95" s="31"/>
    </row>
    <row r="96" spans="1:17" s="2" customFormat="1" ht="12.75" hidden="1" customHeight="1" x14ac:dyDescent="0.25">
      <c r="A96" s="42">
        <v>75</v>
      </c>
      <c r="B96" s="41"/>
      <c r="C96" s="41"/>
      <c r="D96" s="41"/>
      <c r="E96" s="43"/>
      <c r="F96" s="30"/>
      <c r="G96" s="30"/>
      <c r="H96" s="30"/>
      <c r="I96" s="30">
        <v>19</v>
      </c>
      <c r="J96" s="30">
        <v>25</v>
      </c>
      <c r="K96" s="17" t="e">
        <f t="shared" si="7"/>
        <v>#DIV/0!</v>
      </c>
      <c r="L96" s="18" t="e">
        <f t="shared" si="12"/>
        <v>#DIV/0!</v>
      </c>
      <c r="M96" s="18" t="e">
        <f t="shared" si="11"/>
        <v>#DIV/0!</v>
      </c>
      <c r="N96" s="31">
        <f t="shared" si="10"/>
        <v>0</v>
      </c>
      <c r="O96" s="32" t="e">
        <f t="shared" si="8"/>
        <v>#DIV/0!</v>
      </c>
      <c r="P96" s="31" t="e">
        <f t="shared" si="9"/>
        <v>#DIV/0!</v>
      </c>
      <c r="Q96" s="31"/>
    </row>
    <row r="97" spans="1:20" s="2" customFormat="1" ht="12.75" hidden="1" customHeight="1" x14ac:dyDescent="0.25">
      <c r="A97" s="42">
        <v>76</v>
      </c>
      <c r="B97" s="41"/>
      <c r="C97" s="41"/>
      <c r="D97" s="41"/>
      <c r="E97" s="43"/>
      <c r="F97" s="30"/>
      <c r="G97" s="30"/>
      <c r="H97" s="30"/>
      <c r="I97" s="30">
        <v>20</v>
      </c>
      <c r="J97" s="30">
        <v>2274.4</v>
      </c>
      <c r="K97" s="17" t="e">
        <f t="shared" si="7"/>
        <v>#DIV/0!</v>
      </c>
      <c r="L97" s="18" t="e">
        <f t="shared" si="12"/>
        <v>#DIV/0!</v>
      </c>
      <c r="M97" s="18" t="e">
        <f t="shared" si="11"/>
        <v>#DIV/0!</v>
      </c>
      <c r="N97" s="31">
        <f t="shared" si="10"/>
        <v>0</v>
      </c>
      <c r="O97" s="32" t="e">
        <f t="shared" si="8"/>
        <v>#DIV/0!</v>
      </c>
      <c r="P97" s="31" t="e">
        <f t="shared" si="9"/>
        <v>#DIV/0!</v>
      </c>
      <c r="Q97" s="31"/>
    </row>
    <row r="98" spans="1:20" s="2" customFormat="1" ht="12.75" hidden="1" customHeight="1" x14ac:dyDescent="0.25">
      <c r="A98" s="42">
        <v>77</v>
      </c>
      <c r="B98" s="41"/>
      <c r="C98" s="41"/>
      <c r="D98" s="41"/>
      <c r="E98" s="43"/>
      <c r="F98" s="30"/>
      <c r="G98" s="30"/>
      <c r="H98" s="30"/>
      <c r="I98" s="30">
        <v>21</v>
      </c>
      <c r="J98" s="30">
        <v>1876.2</v>
      </c>
      <c r="K98" s="17" t="e">
        <f t="shared" si="7"/>
        <v>#DIV/0!</v>
      </c>
      <c r="L98" s="18" t="e">
        <f t="shared" si="12"/>
        <v>#DIV/0!</v>
      </c>
      <c r="M98" s="18" t="e">
        <f t="shared" si="11"/>
        <v>#DIV/0!</v>
      </c>
      <c r="N98" s="31">
        <f t="shared" si="10"/>
        <v>0</v>
      </c>
      <c r="O98" s="32" t="e">
        <f t="shared" si="8"/>
        <v>#DIV/0!</v>
      </c>
      <c r="P98" s="31" t="e">
        <f t="shared" si="9"/>
        <v>#DIV/0!</v>
      </c>
      <c r="Q98" s="31"/>
    </row>
    <row r="99" spans="1:20" s="2" customFormat="1" ht="12.75" hidden="1" customHeight="1" x14ac:dyDescent="0.25">
      <c r="A99" s="42">
        <v>78</v>
      </c>
      <c r="B99" s="41"/>
      <c r="C99" s="41"/>
      <c r="D99" s="41"/>
      <c r="E99" s="43"/>
      <c r="F99" s="30"/>
      <c r="G99" s="30"/>
      <c r="H99" s="30"/>
      <c r="I99" s="30">
        <v>22</v>
      </c>
      <c r="J99" s="30">
        <v>600</v>
      </c>
      <c r="K99" s="17" t="e">
        <f t="shared" si="7"/>
        <v>#DIV/0!</v>
      </c>
      <c r="L99" s="18" t="e">
        <f t="shared" si="12"/>
        <v>#DIV/0!</v>
      </c>
      <c r="M99" s="18" t="e">
        <f t="shared" si="11"/>
        <v>#DIV/0!</v>
      </c>
      <c r="N99" s="31">
        <f t="shared" si="10"/>
        <v>0</v>
      </c>
      <c r="O99" s="32" t="e">
        <f t="shared" si="8"/>
        <v>#DIV/0!</v>
      </c>
      <c r="P99" s="31" t="e">
        <f t="shared" si="9"/>
        <v>#DIV/0!</v>
      </c>
      <c r="Q99" s="31"/>
    </row>
    <row r="100" spans="1:20" s="2" customFormat="1" ht="12.75" hidden="1" customHeight="1" x14ac:dyDescent="0.25">
      <c r="A100" s="42">
        <v>79</v>
      </c>
      <c r="B100" s="41"/>
      <c r="C100" s="41"/>
      <c r="D100" s="41"/>
      <c r="E100" s="43"/>
      <c r="F100" s="30"/>
      <c r="G100" s="30"/>
      <c r="H100" s="30"/>
      <c r="I100" s="30">
        <v>16</v>
      </c>
      <c r="J100" s="30">
        <v>100</v>
      </c>
      <c r="K100" s="17" t="e">
        <f t="shared" si="7"/>
        <v>#DIV/0!</v>
      </c>
      <c r="L100" s="18" t="e">
        <f t="shared" si="12"/>
        <v>#DIV/0!</v>
      </c>
      <c r="M100" s="18" t="e">
        <f t="shared" si="11"/>
        <v>#DIV/0!</v>
      </c>
      <c r="N100" s="31">
        <f t="shared" si="10"/>
        <v>0</v>
      </c>
      <c r="O100" s="32" t="e">
        <f t="shared" si="8"/>
        <v>#DIV/0!</v>
      </c>
      <c r="P100" s="31" t="e">
        <f t="shared" si="9"/>
        <v>#DIV/0!</v>
      </c>
      <c r="Q100" s="31"/>
    </row>
    <row r="101" spans="1:20" ht="18.75" x14ac:dyDescent="0.2">
      <c r="B101" s="35" t="s">
        <v>35</v>
      </c>
      <c r="C101" s="35"/>
      <c r="D101" s="35"/>
      <c r="E101" s="35"/>
      <c r="F101" s="35"/>
      <c r="G101" s="35"/>
      <c r="H101" s="35"/>
      <c r="I101" s="35"/>
      <c r="J101" s="35"/>
      <c r="K101" s="35"/>
      <c r="L101" s="27"/>
      <c r="M101" s="27"/>
      <c r="N101" s="27"/>
      <c r="O101" s="28"/>
      <c r="Q101" s="60"/>
    </row>
    <row r="102" spans="1:20" x14ac:dyDescent="0.2"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27"/>
      <c r="M102" s="27"/>
      <c r="N102" s="27"/>
      <c r="O102" s="28"/>
      <c r="Q102" s="36"/>
      <c r="S102" s="40">
        <f>S103-Q101</f>
        <v>17766.72</v>
      </c>
    </row>
    <row r="103" spans="1:20" ht="18.75" x14ac:dyDescent="0.3">
      <c r="B103" s="35"/>
      <c r="C103" s="35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36"/>
      <c r="S103" s="90">
        <v>17766.72</v>
      </c>
      <c r="T103" s="90"/>
    </row>
    <row r="104" spans="1:20" ht="64.5" customHeight="1" x14ac:dyDescent="0.2">
      <c r="B104" s="35"/>
      <c r="C104" s="35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</row>
    <row r="105" spans="1:20" ht="29.25" customHeight="1" x14ac:dyDescent="0.3">
      <c r="B105" s="62" t="s">
        <v>25</v>
      </c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R105" s="34"/>
    </row>
    <row r="106" spans="1:20" x14ac:dyDescent="0.2">
      <c r="B106" s="3" t="s">
        <v>32</v>
      </c>
      <c r="R106" s="33"/>
    </row>
    <row r="107" spans="1:20" ht="13.5" thickBot="1" x14ac:dyDescent="0.25"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27"/>
      <c r="M107" s="27"/>
      <c r="N107" s="27"/>
      <c r="O107" s="28"/>
      <c r="R107" s="33"/>
    </row>
    <row r="108" spans="1:20" ht="18" customHeight="1" thickBot="1" x14ac:dyDescent="0.25">
      <c r="B108" s="79" t="s">
        <v>40</v>
      </c>
      <c r="C108" s="80"/>
      <c r="D108" s="80"/>
      <c r="E108" s="80"/>
    </row>
    <row r="109" spans="1:20" ht="18" customHeight="1" x14ac:dyDescent="0.25">
      <c r="B109" s="81" t="s">
        <v>104</v>
      </c>
      <c r="C109" s="82"/>
      <c r="D109" s="82"/>
      <c r="E109" s="82"/>
    </row>
    <row r="110" spans="1:20" ht="18" customHeight="1" thickBot="1" x14ac:dyDescent="0.25">
      <c r="B110" s="83" t="s">
        <v>41</v>
      </c>
      <c r="C110" s="84"/>
      <c r="D110" s="84"/>
      <c r="E110" s="84"/>
    </row>
    <row r="111" spans="1:20" ht="18" customHeight="1" x14ac:dyDescent="0.2">
      <c r="B111" s="75" t="s">
        <v>103</v>
      </c>
      <c r="C111" s="76"/>
      <c r="D111" s="76"/>
      <c r="E111" s="76"/>
    </row>
    <row r="112" spans="1:20" ht="18" customHeight="1" thickBot="1" x14ac:dyDescent="0.25">
      <c r="B112" s="77" t="s">
        <v>43</v>
      </c>
      <c r="C112" s="78"/>
      <c r="D112" s="78"/>
      <c r="E112" s="78"/>
    </row>
  </sheetData>
  <mergeCells count="20">
    <mergeCell ref="B109:E109"/>
    <mergeCell ref="B110:E110"/>
    <mergeCell ref="B111:E111"/>
    <mergeCell ref="B112:E112"/>
    <mergeCell ref="I4:J4"/>
    <mergeCell ref="A5:Q5"/>
    <mergeCell ref="D103:P104"/>
    <mergeCell ref="S103:T103"/>
    <mergeCell ref="B105:O105"/>
    <mergeCell ref="B108:E108"/>
    <mergeCell ref="O1:Q2"/>
    <mergeCell ref="A2:N2"/>
    <mergeCell ref="A3:A4"/>
    <mergeCell ref="B3:B4"/>
    <mergeCell ref="C3:C4"/>
    <mergeCell ref="D3:D4"/>
    <mergeCell ref="E3:E4"/>
    <mergeCell ref="F3:H3"/>
    <mergeCell ref="K3:M3"/>
    <mergeCell ref="N3:Q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H8:N18"/>
  <sheetViews>
    <sheetView workbookViewId="0">
      <selection activeCell="N8" sqref="N8:N18"/>
    </sheetView>
  </sheetViews>
  <sheetFormatPr defaultRowHeight="15" x14ac:dyDescent="0.25"/>
  <sheetData>
    <row r="8" spans="8:14" x14ac:dyDescent="0.25">
      <c r="H8" s="30">
        <v>1300</v>
      </c>
      <c r="I8" s="30">
        <v>1400</v>
      </c>
      <c r="J8" s="30">
        <v>2460</v>
      </c>
      <c r="L8">
        <f>H8/4</f>
        <v>325</v>
      </c>
      <c r="M8">
        <f t="shared" ref="M8:N18" si="0">I8/4</f>
        <v>350</v>
      </c>
      <c r="N8">
        <f t="shared" si="0"/>
        <v>615</v>
      </c>
    </row>
    <row r="9" spans="8:14" x14ac:dyDescent="0.25">
      <c r="H9" s="30">
        <v>1300</v>
      </c>
      <c r="I9" s="30">
        <v>1400</v>
      </c>
      <c r="J9" s="30">
        <v>2460</v>
      </c>
      <c r="L9">
        <f t="shared" ref="L9:L18" si="1">H9/4</f>
        <v>325</v>
      </c>
      <c r="M9">
        <f t="shared" si="0"/>
        <v>350</v>
      </c>
      <c r="N9">
        <f t="shared" si="0"/>
        <v>615</v>
      </c>
    </row>
    <row r="10" spans="8:14" x14ac:dyDescent="0.25">
      <c r="H10" s="30">
        <v>1200</v>
      </c>
      <c r="I10" s="30">
        <v>1300</v>
      </c>
      <c r="J10" s="30">
        <v>2460</v>
      </c>
      <c r="L10">
        <f t="shared" si="1"/>
        <v>300</v>
      </c>
      <c r="M10">
        <f t="shared" si="0"/>
        <v>325</v>
      </c>
      <c r="N10">
        <f t="shared" si="0"/>
        <v>615</v>
      </c>
    </row>
    <row r="11" spans="8:14" x14ac:dyDescent="0.25">
      <c r="H11" s="30">
        <v>1200</v>
      </c>
      <c r="I11" s="30">
        <v>1300</v>
      </c>
      <c r="J11" s="30">
        <v>2460</v>
      </c>
      <c r="L11">
        <f t="shared" si="1"/>
        <v>300</v>
      </c>
      <c r="M11">
        <f t="shared" si="0"/>
        <v>325</v>
      </c>
      <c r="N11">
        <f t="shared" si="0"/>
        <v>615</v>
      </c>
    </row>
    <row r="12" spans="8:14" x14ac:dyDescent="0.25">
      <c r="H12" s="30">
        <v>2100</v>
      </c>
      <c r="I12" s="30">
        <v>2200</v>
      </c>
      <c r="J12" s="30">
        <v>2460</v>
      </c>
      <c r="L12">
        <f t="shared" si="1"/>
        <v>525</v>
      </c>
      <c r="M12">
        <f t="shared" si="0"/>
        <v>550</v>
      </c>
      <c r="N12">
        <f t="shared" si="0"/>
        <v>615</v>
      </c>
    </row>
    <row r="13" spans="8:14" x14ac:dyDescent="0.25">
      <c r="H13" s="30">
        <v>1500</v>
      </c>
      <c r="I13" s="30">
        <v>1600</v>
      </c>
      <c r="J13" s="30">
        <v>2460</v>
      </c>
      <c r="L13">
        <f t="shared" si="1"/>
        <v>375</v>
      </c>
      <c r="M13">
        <f t="shared" si="0"/>
        <v>400</v>
      </c>
      <c r="N13">
        <f t="shared" si="0"/>
        <v>615</v>
      </c>
    </row>
    <row r="14" spans="8:14" x14ac:dyDescent="0.25">
      <c r="H14" s="30">
        <v>1300</v>
      </c>
      <c r="I14" s="30">
        <v>1400</v>
      </c>
      <c r="J14" s="30">
        <v>2460</v>
      </c>
      <c r="L14">
        <f t="shared" si="1"/>
        <v>325</v>
      </c>
      <c r="M14">
        <f t="shared" si="0"/>
        <v>350</v>
      </c>
      <c r="N14">
        <f t="shared" si="0"/>
        <v>615</v>
      </c>
    </row>
    <row r="15" spans="8:14" x14ac:dyDescent="0.25">
      <c r="H15" s="30">
        <v>1600</v>
      </c>
      <c r="I15" s="30">
        <v>1700</v>
      </c>
      <c r="J15" s="30">
        <v>2460</v>
      </c>
      <c r="L15">
        <f t="shared" si="1"/>
        <v>400</v>
      </c>
      <c r="M15">
        <f t="shared" si="0"/>
        <v>425</v>
      </c>
      <c r="N15">
        <f t="shared" si="0"/>
        <v>615</v>
      </c>
    </row>
    <row r="16" spans="8:14" x14ac:dyDescent="0.25">
      <c r="H16" s="30">
        <v>1200</v>
      </c>
      <c r="I16" s="30">
        <v>1300</v>
      </c>
      <c r="J16" s="30">
        <v>2460</v>
      </c>
      <c r="L16">
        <f t="shared" si="1"/>
        <v>300</v>
      </c>
      <c r="M16">
        <f t="shared" si="0"/>
        <v>325</v>
      </c>
      <c r="N16">
        <f t="shared" si="0"/>
        <v>615</v>
      </c>
    </row>
    <row r="17" spans="8:14" x14ac:dyDescent="0.25">
      <c r="H17" s="30">
        <v>1200</v>
      </c>
      <c r="I17" s="30">
        <v>1300</v>
      </c>
      <c r="J17" s="30">
        <v>2460</v>
      </c>
      <c r="L17">
        <f t="shared" si="1"/>
        <v>300</v>
      </c>
      <c r="M17">
        <f t="shared" si="0"/>
        <v>325</v>
      </c>
      <c r="N17">
        <f t="shared" si="0"/>
        <v>615</v>
      </c>
    </row>
    <row r="18" spans="8:14" x14ac:dyDescent="0.25">
      <c r="H18" s="30">
        <v>1200</v>
      </c>
      <c r="I18" s="30">
        <v>1300</v>
      </c>
      <c r="J18" s="30">
        <v>2460</v>
      </c>
      <c r="L18">
        <f t="shared" si="1"/>
        <v>300</v>
      </c>
      <c r="M18">
        <f t="shared" si="0"/>
        <v>325</v>
      </c>
      <c r="N18">
        <f t="shared" si="0"/>
        <v>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Расчет цены</vt:lpstr>
      <vt:lpstr>612 355,00</vt:lpstr>
      <vt:lpstr>Камаз</vt:lpstr>
      <vt:lpstr>Лист1</vt:lpstr>
      <vt:lpstr>'612 355,00'!Заголовки_для_печати</vt:lpstr>
      <vt:lpstr>Камаз!Заголовки_для_печати</vt:lpstr>
      <vt:lpstr>'612 355,00'!Область_печати</vt:lpstr>
      <vt:lpstr>Камаз!Область_печати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VLADIMIR</cp:lastModifiedBy>
  <cp:lastPrinted>2024-07-18T09:22:31Z</cp:lastPrinted>
  <dcterms:created xsi:type="dcterms:W3CDTF">2014-01-15T18:15:09Z</dcterms:created>
  <dcterms:modified xsi:type="dcterms:W3CDTF">2026-08-04T12:54:10Z</dcterms:modified>
</cp:coreProperties>
</file>