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1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" i="1" l="1"/>
  <c r="M5" i="1"/>
  <c r="J5" i="1"/>
  <c r="H5" i="1"/>
  <c r="F5" i="1"/>
  <c r="F6" i="1" s="1"/>
  <c r="O5" i="1" l="1"/>
  <c r="P5" i="1" s="1"/>
  <c r="H6" i="1"/>
  <c r="I7" i="1" s="1"/>
  <c r="J6" i="1" l="1"/>
  <c r="L6" i="1" l="1"/>
</calcChain>
</file>

<file path=xl/sharedStrings.xml><?xml version="1.0" encoding="utf-8"?>
<sst xmlns="http://schemas.openxmlformats.org/spreadsheetml/2006/main" count="34" uniqueCount="28">
  <si>
    <t>Наименование товара, работ, услуг</t>
  </si>
  <si>
    <t>ед. изм.</t>
  </si>
  <si>
    <t>кол-во</t>
  </si>
  <si>
    <t xml:space="preserve">Источник 1 </t>
  </si>
  <si>
    <t>Цена за ед., руб.</t>
  </si>
  <si>
    <t>Стоимость, руб.</t>
  </si>
  <si>
    <t xml:space="preserve">Источник 2 </t>
  </si>
  <si>
    <t>Источник 3</t>
  </si>
  <si>
    <t>ИТОГО</t>
  </si>
  <si>
    <t xml:space="preserve">Источник 1: </t>
  </si>
  <si>
    <t xml:space="preserve">Источник 2: </t>
  </si>
  <si>
    <t xml:space="preserve">Источник 3: </t>
  </si>
  <si>
    <t xml:space="preserve">Реквизиты документов, на основании которых произведен расчет начальной (максимальной) цены </t>
  </si>
  <si>
    <t>Средняя цена за ед., руб.</t>
  </si>
  <si>
    <t>Количество значений</t>
  </si>
  <si>
    <t>σ=</t>
  </si>
  <si>
    <t>Источник 4</t>
  </si>
  <si>
    <t>В качестве начальной (максимальной) цены контракта использована минимальная из цен, в размере, руб.:</t>
  </si>
  <si>
    <r>
      <rPr>
        <b/>
        <sz val="8"/>
        <color theme="1"/>
        <rFont val="Times New Roman"/>
        <family val="1"/>
        <charset val="204"/>
      </rPr>
      <t>I.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</t>
    </r>
    <r>
      <rPr>
        <sz val="8"/>
        <color theme="1"/>
        <rFont val="Times New Roman"/>
        <family val="1"/>
        <charset val="204"/>
      </rPr>
      <t xml:space="preserve">
Используемый метод определения НМЦК с обоснованием: Для расчета цены контракта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  </r>
  </si>
  <si>
    <t>Дата</t>
  </si>
  <si>
    <t>№  п/п</t>
  </si>
  <si>
    <t xml:space="preserve">Объем </t>
  </si>
  <si>
    <t>Коэф.вариации V=</t>
  </si>
  <si>
    <t>шт</t>
  </si>
  <si>
    <t>Оказание услуг по разработке дизайна, вёрстке и печати журнала "Океанский фарватер"</t>
  </si>
  <si>
    <t>КП от 20.07.2026  вх. № 4050-с;</t>
  </si>
  <si>
    <t>КП от 20.07.2026  вх. № 4051-с;</t>
  </si>
  <si>
    <t>КП от 20.07.2026  вх. № 4052-с;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</si>
</sst>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" fontId="3" fillId="2" borderId="1" xfId="0" applyNumberFormat="1" applyFont="1" applyFill="1" applyBorder="1" applyAlignment="1" applyProtection="1">
      <alignment horizontal="center" vertical="center" shrinkToFit="1"/>
      <protection hidden="1"/>
    </xf>
    <xf numFmtId="4" fontId="3" fillId="2" borderId="1" xfId="0" applyNumberFormat="1" applyFont="1" applyFill="1" applyBorder="1" applyAlignment="1">
      <alignment horizontal="center" vertical="top" shrinkToFit="1"/>
    </xf>
    <xf numFmtId="0" fontId="3" fillId="2" borderId="1" xfId="0" applyFont="1" applyFill="1" applyBorder="1" applyAlignment="1">
      <alignment horizontal="center" vertical="top" shrinkToFit="1"/>
    </xf>
    <xf numFmtId="0" fontId="1" fillId="0" borderId="0" xfId="0" applyFont="1" applyFill="1" applyAlignment="1">
      <alignment horizontal="right"/>
    </xf>
    <xf numFmtId="4" fontId="3" fillId="2" borderId="1" xfId="0" applyNumberFormat="1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3" fillId="0" borderId="0" xfId="0" applyFont="1" applyFill="1" applyAlignment="1">
      <alignment horizontal="right"/>
    </xf>
    <xf numFmtId="0" fontId="0" fillId="0" borderId="0" xfId="0" applyFill="1"/>
    <xf numFmtId="0" fontId="4" fillId="2" borderId="1" xfId="0" applyFont="1" applyFill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left"/>
    </xf>
    <xf numFmtId="4" fontId="2" fillId="2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2" fillId="0" borderId="5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3" fillId="0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="124" zoomScaleNormal="124" workbookViewId="0">
      <selection activeCell="J10" sqref="J10"/>
    </sheetView>
  </sheetViews>
  <sheetFormatPr defaultRowHeight="15" x14ac:dyDescent="0.25"/>
  <cols>
    <col min="1" max="1" width="2.7109375" customWidth="1"/>
    <col min="2" max="2" width="28.140625" customWidth="1"/>
    <col min="3" max="3" width="7.42578125" customWidth="1"/>
    <col min="4" max="4" width="5.140625" customWidth="1"/>
    <col min="5" max="5" width="9.85546875" customWidth="1"/>
    <col min="6" max="6" width="8.140625" customWidth="1"/>
    <col min="7" max="7" width="8.28515625" customWidth="1"/>
    <col min="8" max="8" width="9.140625" customWidth="1"/>
    <col min="9" max="10" width="8" customWidth="1"/>
    <col min="11" max="11" width="9.140625" hidden="1" customWidth="1"/>
    <col min="12" max="12" width="7" hidden="1" customWidth="1"/>
    <col min="13" max="13" width="7.28515625" customWidth="1"/>
    <col min="14" max="14" width="6.7109375" customWidth="1"/>
    <col min="15" max="15" width="5.42578125" customWidth="1"/>
  </cols>
  <sheetData>
    <row r="1" spans="1:16" ht="18.75" customHeight="1" x14ac:dyDescent="0.25">
      <c r="B1" s="29" t="s">
        <v>18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6" ht="52.5" customHeight="1" x14ac:dyDescent="0.25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6" ht="22.5" customHeight="1" x14ac:dyDescent="0.25">
      <c r="A3" s="24" t="s">
        <v>20</v>
      </c>
      <c r="B3" s="28" t="s">
        <v>0</v>
      </c>
      <c r="C3" s="28" t="s">
        <v>21</v>
      </c>
      <c r="D3" s="28"/>
      <c r="E3" s="7" t="s">
        <v>3</v>
      </c>
      <c r="F3" s="28" t="s">
        <v>5</v>
      </c>
      <c r="G3" s="15" t="s">
        <v>6</v>
      </c>
      <c r="H3" s="32" t="s">
        <v>5</v>
      </c>
      <c r="I3" s="7" t="s">
        <v>7</v>
      </c>
      <c r="J3" s="33" t="s">
        <v>5</v>
      </c>
      <c r="K3" s="7" t="s">
        <v>16</v>
      </c>
      <c r="L3" s="28" t="s">
        <v>5</v>
      </c>
      <c r="M3" s="31" t="s">
        <v>13</v>
      </c>
      <c r="N3" s="28" t="s">
        <v>14</v>
      </c>
      <c r="O3" s="28" t="s">
        <v>15</v>
      </c>
      <c r="P3" s="28" t="s">
        <v>22</v>
      </c>
    </row>
    <row r="4" spans="1:16" ht="21.2" customHeight="1" x14ac:dyDescent="0.25">
      <c r="A4" s="24"/>
      <c r="B4" s="28"/>
      <c r="C4" s="7" t="s">
        <v>1</v>
      </c>
      <c r="D4" s="7" t="s">
        <v>2</v>
      </c>
      <c r="E4" s="7" t="s">
        <v>4</v>
      </c>
      <c r="F4" s="28"/>
      <c r="G4" s="15" t="s">
        <v>4</v>
      </c>
      <c r="H4" s="32"/>
      <c r="I4" s="7" t="s">
        <v>4</v>
      </c>
      <c r="J4" s="34"/>
      <c r="K4" s="7" t="s">
        <v>4</v>
      </c>
      <c r="L4" s="28"/>
      <c r="M4" s="31"/>
      <c r="N4" s="28"/>
      <c r="O4" s="28"/>
      <c r="P4" s="28"/>
    </row>
    <row r="5" spans="1:16" ht="28.5" customHeight="1" x14ac:dyDescent="0.25">
      <c r="A5" s="19">
        <v>1</v>
      </c>
      <c r="B5" s="18" t="s">
        <v>24</v>
      </c>
      <c r="C5" s="19" t="s">
        <v>23</v>
      </c>
      <c r="D5" s="19">
        <v>999</v>
      </c>
      <c r="E5" s="1">
        <v>670</v>
      </c>
      <c r="F5" s="8">
        <f>E5*D5</f>
        <v>669330</v>
      </c>
      <c r="G5" s="20">
        <v>598.5</v>
      </c>
      <c r="H5" s="16">
        <f>G5*D5</f>
        <v>597901.5</v>
      </c>
      <c r="I5" s="21">
        <v>605.02503000000002</v>
      </c>
      <c r="J5" s="1">
        <f>I5*D5</f>
        <v>604420.00497000001</v>
      </c>
      <c r="K5" s="17"/>
      <c r="L5" s="17"/>
      <c r="M5" s="5">
        <f>AVERAGE(E5,G5,I5,K5)</f>
        <v>624.5083433333333</v>
      </c>
      <c r="N5" s="6">
        <f>COUNTA(E5,G5,I5,K5)</f>
        <v>3</v>
      </c>
      <c r="O5" s="5">
        <f>SQRT(IF(E5&gt;0,POWER(E5-M5,2),0)+IF(G5&gt;0,POWER(G5-M5,2),0)+IF(I5&gt;0,POWER(I5-M5,2),0)+IF(K5&gt;0,POWER(K5-M5,2),0))/(N5-1)</f>
        <v>27.953194127269544</v>
      </c>
      <c r="P5" s="5">
        <f>O5/M5*100</f>
        <v>4.4760321340253792</v>
      </c>
    </row>
    <row r="6" spans="1:16" x14ac:dyDescent="0.25">
      <c r="A6" s="9"/>
      <c r="B6" s="10" t="s">
        <v>8</v>
      </c>
      <c r="C6" s="10"/>
      <c r="D6" s="10"/>
      <c r="E6" s="8"/>
      <c r="F6" s="8">
        <f>SUM(F5:F5)</f>
        <v>669330</v>
      </c>
      <c r="G6" s="16"/>
      <c r="H6" s="16">
        <f>SUM(H5:H5)</f>
        <v>597901.5</v>
      </c>
      <c r="I6" s="8"/>
      <c r="J6" s="8">
        <f>SUM(J5:J5)</f>
        <v>604420.00497000001</v>
      </c>
      <c r="K6" s="8"/>
      <c r="L6" s="8" t="e">
        <f>SUM(#REF!)</f>
        <v>#REF!</v>
      </c>
      <c r="M6" s="2"/>
      <c r="N6" s="3"/>
      <c r="O6" s="2"/>
    </row>
    <row r="7" spans="1:16" x14ac:dyDescent="0.25">
      <c r="A7" s="25" t="s">
        <v>17</v>
      </c>
      <c r="B7" s="26"/>
      <c r="C7" s="26"/>
      <c r="D7" s="26"/>
      <c r="E7" s="26"/>
      <c r="F7" s="26"/>
      <c r="G7" s="26"/>
      <c r="H7" s="27"/>
      <c r="I7" s="23">
        <f>H6</f>
        <v>597901.5</v>
      </c>
      <c r="J7" s="23"/>
      <c r="K7" s="23"/>
      <c r="L7" s="23"/>
      <c r="M7" s="23"/>
      <c r="N7" s="23"/>
      <c r="O7" s="23"/>
    </row>
    <row r="9" spans="1:16" x14ac:dyDescent="0.25">
      <c r="B9" s="11" t="s">
        <v>12</v>
      </c>
      <c r="C9" s="12"/>
      <c r="D9" s="12"/>
      <c r="E9" s="12"/>
      <c r="F9" s="12"/>
      <c r="G9" s="12"/>
    </row>
    <row r="10" spans="1:16" x14ac:dyDescent="0.25">
      <c r="B10" s="13" t="s">
        <v>9</v>
      </c>
      <c r="C10" s="35" t="s">
        <v>25</v>
      </c>
      <c r="D10" s="35"/>
      <c r="E10" s="35"/>
      <c r="F10" s="35"/>
      <c r="G10" s="12"/>
    </row>
    <row r="11" spans="1:16" x14ac:dyDescent="0.25">
      <c r="B11" s="13" t="s">
        <v>10</v>
      </c>
      <c r="C11" s="35" t="s">
        <v>26</v>
      </c>
      <c r="D11" s="35"/>
      <c r="E11" s="35"/>
      <c r="F11" s="35"/>
      <c r="G11" s="12"/>
    </row>
    <row r="12" spans="1:16" x14ac:dyDescent="0.25">
      <c r="B12" s="13" t="s">
        <v>11</v>
      </c>
      <c r="C12" s="35" t="s">
        <v>27</v>
      </c>
      <c r="D12" s="35"/>
      <c r="E12" s="35"/>
      <c r="F12" s="35"/>
      <c r="G12" s="12"/>
    </row>
    <row r="13" spans="1:16" x14ac:dyDescent="0.25">
      <c r="C13" s="14"/>
      <c r="D13" s="14"/>
      <c r="E13" s="14"/>
      <c r="F13" s="14"/>
    </row>
    <row r="14" spans="1:16" x14ac:dyDescent="0.25">
      <c r="B14" s="4" t="s">
        <v>19</v>
      </c>
      <c r="C14" s="22">
        <v>46226</v>
      </c>
      <c r="D14" s="14"/>
      <c r="E14" s="14"/>
      <c r="F14" s="14"/>
    </row>
    <row r="15" spans="1:16" x14ac:dyDescent="0.25">
      <c r="C15" s="14"/>
      <c r="D15" s="14"/>
      <c r="E15" s="14"/>
      <c r="F15" s="14"/>
    </row>
  </sheetData>
  <mergeCells count="17">
    <mergeCell ref="P3:P4"/>
    <mergeCell ref="B1:O2"/>
    <mergeCell ref="M3:M4"/>
    <mergeCell ref="N3:N4"/>
    <mergeCell ref="O3:O4"/>
    <mergeCell ref="B3:B4"/>
    <mergeCell ref="C3:D3"/>
    <mergeCell ref="F3:F4"/>
    <mergeCell ref="H3:H4"/>
    <mergeCell ref="L3:L4"/>
    <mergeCell ref="J3:J4"/>
    <mergeCell ref="C12:F12"/>
    <mergeCell ref="C11:F11"/>
    <mergeCell ref="C10:F10"/>
    <mergeCell ref="I7:O7"/>
    <mergeCell ref="A3:A4"/>
    <mergeCell ref="A7:H7"/>
  </mergeCells>
  <pageMargins left="0.9055118110236221" right="0.31496062992125984" top="0.55118110236220474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2026-07-22T04:32:32Z</dcterms:modified>
</cp:coreProperties>
</file>