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!!!КД_2026\!Совместные закупки\226213 - Утилизация ТС\!КД\"/>
    </mc:Choice>
  </mc:AlternateContent>
  <bookViews>
    <workbookView xWindow="0" yWindow="0" windowWidth="15360" windowHeight="8340"/>
  </bookViews>
  <sheets>
    <sheet name="Расчет Н(М)ЦК" sheetId="1" r:id="rId1"/>
  </sheets>
  <definedNames>
    <definedName name="_xlnm._FilterDatabase" localSheetId="0" hidden="1">'Расчет Н(М)ЦК'!$J$1:$J$16</definedName>
    <definedName name="Z_1F4013FB_034F_4E77_8BA4_990079245C04_.wvu.PrintArea" localSheetId="0" hidden="1">'Расчет Н(М)ЦК'!$A$1:$M$16</definedName>
    <definedName name="Z_DCFEB137_D3C3_458C_B3FD_A6104F56F5DF_.wvu.PrintArea" localSheetId="0" hidden="1">'Расчет Н(М)ЦК'!$A$1:$M$16</definedName>
    <definedName name="Z_F263C406_08CA_4FB1_9F65_5C2FB05B447E_.wvu.PrintArea" localSheetId="0" hidden="1">'Расчет Н(М)ЦК'!$A$1:$M$16</definedName>
  </definedNames>
  <calcPr calcId="152511"/>
  <customWorkbookViews>
    <customWorkbookView name="COKR - Личное представление" guid="{F263C406-08CA-4FB1-9F65-5C2FB05B447E}" mergeInterval="0" personalView="1" maximized="1" windowWidth="1916" windowHeight="855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specialist1 - Личное представление" guid="{1F4013FB-034F-4E77-8BA4-990079245C04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N13" i="1" l="1"/>
  <c r="M12" i="1" l="1"/>
  <c r="J12" i="1" l="1"/>
</calcChain>
</file>

<file path=xl/sharedStrings.xml><?xml version="1.0" encoding="utf-8"?>
<sst xmlns="http://schemas.openxmlformats.org/spreadsheetml/2006/main" count="40" uniqueCount="30">
  <si>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</si>
  <si>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</si>
  <si>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</si>
  <si>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</si>
  <si>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</si>
  <si>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</si>
  <si>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Ср. рыночная цена за единицу
(руб.)</t>
  </si>
  <si>
    <t xml:space="preserve">Всего
НМЦК (ЦК) с учетом ЛБО (руб.)
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</si>
  <si>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</si>
  <si>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</si>
  <si>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</si>
  <si>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</si>
  <si>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</si>
  <si>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</si>
  <si>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</si>
  <si>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t>Расчет ЦК</t>
  </si>
  <si>
    <t>Итоговое значение ЦК (руб.)</t>
  </si>
  <si>
    <t>ИТОГО ЦК</t>
  </si>
  <si>
    <t xml:space="preserve">Используемый метод определения  ЦК: </t>
  </si>
  <si>
    <t xml:space="preserve">Обоснование цены контракта, заключаемого с единственным поставщиком (подрядчиком, исполнителем) (ЦК)
</t>
  </si>
  <si>
    <t>штука</t>
  </si>
  <si>
    <t>х</t>
  </si>
  <si>
    <r>
      <rPr>
        <b/>
        <sz val="12"/>
        <color theme="1"/>
        <rFont val="Times New Roman"/>
        <family val="1"/>
        <charset val="204"/>
      </rPr>
      <t>Дата подготовки обоснования ЦК:</t>
    </r>
    <r>
      <rPr>
        <sz val="12"/>
        <color theme="1"/>
        <rFont val="Times New Roman"/>
        <family val="1"/>
        <charset val="204"/>
      </rPr>
      <t xml:space="preserve"> 27.05.2026</t>
    </r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</si>
  <si>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>Оказание услуг по утилизации объектов основных средств и нефинансовых активов для обеспечения нужд Управлений Федерального казначейства по Белгородской, Брянской, Костромской, Липецкой, Орловской, Рязанской, Смоленской, Тамбовской, Тверской областям.</t>
    </r>
  </si>
  <si>
    <t xml:space="preserve"> В соответствии со статьей 22 Закона о контрактной системе № 44-ФЗ для определения ЦК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ОКПД2: 38.31.12.000</t>
  </si>
  <si>
    <t xml:space="preserve">Утилизация объектов основных средств и нефинансовых активов </t>
  </si>
  <si>
    <t>Источник №2                           Вх. № 5857 от 22.05.2026</t>
  </si>
  <si>
    <t>Источник №3                         Вх. № 5870 от 22.05.2026</t>
  </si>
  <si>
    <r>
      <t xml:space="preserve">Реквизиты запросов ценовой информации (в т.ч. в ЕИС): </t>
    </r>
    <r>
      <rPr>
        <sz val="12"/>
        <rFont val="Times New Roman"/>
        <family val="1"/>
        <charset val="204"/>
      </rPr>
      <t>Запрос направлен в 5 организаций: исх. от 21.05.2026 № 50-09-19/3370, в ЕИС от 21.05.2026 № 0828100000726000507.Ответ получен от 3 (трех) организаций на основании данной информации произведен расчет ЦК: Источник № 1 - вх. от 22.05.2026 № 5872, Источник № 2 - вх. от 22.05.2026 № 5857, Источник № 3 - вх. от 22.05.2026 № 5870.</t>
    </r>
  </si>
  <si>
    <t>Источник №1                        Вх. № 5872 от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</si>
</sst>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4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" fillId="15" borderId="0" xfId="0" applyFont="1" applyFill="1"/>
    <xf numFmtId="0" fontId="23" fillId="1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top" wrapText="1"/>
    </xf>
    <xf numFmtId="0" fontId="26" fillId="0" borderId="1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4" fillId="15" borderId="14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0" fontId="23" fillId="15" borderId="0" xfId="0" applyFont="1" applyFill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8" fillId="15" borderId="13" xfId="0" applyFont="1" applyFill="1" applyBorder="1" applyAlignment="1">
      <alignment horizontal="right" vertical="center" wrapText="1"/>
    </xf>
    <xf numFmtId="0" fontId="28" fillId="15" borderId="15" xfId="0" applyFont="1" applyFill="1" applyBorder="1" applyAlignment="1">
      <alignment horizontal="right" vertical="center" wrapText="1"/>
    </xf>
    <xf numFmtId="0" fontId="28" fillId="15" borderId="14" xfId="0" applyFont="1" applyFill="1" applyBorder="1" applyAlignment="1">
      <alignment horizontal="right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right"/>
    </xf>
    <xf numFmtId="0" fontId="27" fillId="0" borderId="14" xfId="0" applyFont="1" applyFill="1" applyBorder="1" applyAlignment="1">
      <alignment horizontal="right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21" fillId="15" borderId="0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view="pageBreakPreview" zoomScale="85" zoomScaleNormal="70" zoomScaleSheetLayoutView="85" workbookViewId="0">
      <selection activeCell="A7" sqref="A7:A10"/>
    </sheetView>
  </sheetViews>
  <sheetFormatPr defaultColWidth="9.140625" defaultRowHeight="15.75" x14ac:dyDescent="0.25"/>
  <cols>
    <col min="1" max="1" width="5.7109375" style="1" customWidth="1"/>
    <col min="2" max="2" width="15.7109375" style="1" customWidth="1"/>
    <col min="3" max="3" width="63.28515625" style="1" customWidth="1"/>
    <col min="4" max="6" width="15.7109375" style="1" customWidth="1"/>
    <col min="7" max="9" width="20.7109375" style="1" customWidth="1"/>
    <col min="10" max="10" width="15.7109375" style="1" customWidth="1"/>
    <col min="11" max="12" width="20.7109375" style="3" customWidth="1"/>
    <col min="13" max="15" width="15.7109375" style="1" customWidth="1"/>
    <col min="16" max="16" width="10.5703125" style="1" bestFit="1" customWidth="1"/>
    <col min="17" max="16384" width="9.140625" style="1"/>
  </cols>
  <sheetData>
    <row r="1" spans="1:15" ht="15.75" customHeight="1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5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5.75" customHeight="1" x14ac:dyDescent="0.25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x14ac:dyDescent="0.25">
      <c r="A4" s="22" t="s">
        <v>18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10"/>
      <c r="M4" s="11"/>
      <c r="N4" s="11"/>
      <c r="O4" s="9"/>
    </row>
    <row r="5" spans="1:15" ht="50.25" customHeight="1" x14ac:dyDescent="0.25">
      <c r="A5" s="37" t="s">
        <v>24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31.5" customHeight="1" x14ac:dyDescent="0.25">
      <c r="A6" s="42" t="s">
        <v>28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.75" customHeight="1" x14ac:dyDescent="0.25">
      <c r="A7" s="43" t="s">
        <v>0</v>
      </c>
      <c r="B7" s="29" t="s">
        <v>4</v>
      </c>
      <c r="C7" s="29" t="s">
        <v>3</v>
      </c>
      <c r="D7" s="29" t="s">
        <v>9</v>
      </c>
      <c r="E7" s="29" t="s">
        <v>1</v>
      </c>
      <c r="F7" s="29" t="s">
        <v>2</v>
      </c>
      <c r="G7" s="38" t="s">
        <v>15</v>
      </c>
      <c r="H7" s="39"/>
      <c r="I7" s="39"/>
      <c r="J7" s="39"/>
      <c r="K7" s="39"/>
      <c r="L7" s="39"/>
      <c r="M7" s="40"/>
      <c r="N7" s="23" t="s">
        <v>11</v>
      </c>
      <c r="O7" s="23" t="s">
        <v>7</v>
      </c>
    </row>
    <row r="8" spans="1:15" x14ac:dyDescent="0.25">
      <c r="A8" s="44"/>
      <c r="B8" s="30"/>
      <c r="C8" s="30"/>
      <c r="D8" s="30"/>
      <c r="E8" s="30"/>
      <c r="F8" s="30"/>
      <c r="G8" s="38" t="s">
        <v>5</v>
      </c>
      <c r="H8" s="39"/>
      <c r="I8" s="40"/>
      <c r="J8" s="23" t="s">
        <v>8</v>
      </c>
      <c r="K8" s="23" t="s">
        <v>6</v>
      </c>
      <c r="L8" s="23" t="s">
        <v>10</v>
      </c>
      <c r="M8" s="23" t="s">
        <v>16</v>
      </c>
      <c r="N8" s="24"/>
      <c r="O8" s="24"/>
    </row>
    <row r="9" spans="1:15" ht="39.950000000000003" customHeight="1" x14ac:dyDescent="0.25">
      <c r="A9" s="44"/>
      <c r="B9" s="30"/>
      <c r="C9" s="30"/>
      <c r="D9" s="30"/>
      <c r="E9" s="30"/>
      <c r="F9" s="30"/>
      <c r="G9" s="20" t="s">
        <v>29</v>
      </c>
      <c r="H9" s="20" t="s">
        <v>26</v>
      </c>
      <c r="I9" s="20" t="s">
        <v>27</v>
      </c>
      <c r="J9" s="24"/>
      <c r="K9" s="24"/>
      <c r="L9" s="24"/>
      <c r="M9" s="24"/>
      <c r="N9" s="24"/>
      <c r="O9" s="24"/>
    </row>
    <row r="10" spans="1:15" x14ac:dyDescent="0.25">
      <c r="A10" s="45"/>
      <c r="B10" s="31"/>
      <c r="C10" s="31"/>
      <c r="D10" s="31"/>
      <c r="E10" s="31"/>
      <c r="F10" s="31"/>
      <c r="G10" s="4"/>
      <c r="H10" s="5"/>
      <c r="I10" s="5"/>
      <c r="J10" s="25"/>
      <c r="K10" s="25"/>
      <c r="L10" s="25"/>
      <c r="M10" s="25"/>
      <c r="N10" s="25"/>
      <c r="O10" s="25"/>
    </row>
    <row r="11" spans="1:15" x14ac:dyDescent="0.25">
      <c r="A11" s="6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  <c r="G11" s="4">
        <v>7</v>
      </c>
      <c r="H11" s="5">
        <v>8</v>
      </c>
      <c r="I11" s="4">
        <v>9</v>
      </c>
      <c r="J11" s="5">
        <v>10</v>
      </c>
      <c r="K11" s="4">
        <v>11</v>
      </c>
      <c r="L11" s="5">
        <v>12</v>
      </c>
      <c r="M11" s="4">
        <v>13</v>
      </c>
      <c r="N11" s="5">
        <v>14</v>
      </c>
      <c r="O11" s="4">
        <v>15</v>
      </c>
    </row>
    <row r="12" spans="1:15" ht="31.5" x14ac:dyDescent="0.25">
      <c r="A12" s="13">
        <v>1</v>
      </c>
      <c r="B12" s="16" t="s">
        <v>21</v>
      </c>
      <c r="C12" s="15" t="s">
        <v>25</v>
      </c>
      <c r="D12" s="16" t="s">
        <v>21</v>
      </c>
      <c r="E12" s="14" t="s">
        <v>20</v>
      </c>
      <c r="F12" s="21">
        <v>1121</v>
      </c>
      <c r="G12" s="18">
        <v>200</v>
      </c>
      <c r="H12" s="18">
        <v>210</v>
      </c>
      <c r="I12" s="18">
        <v>225</v>
      </c>
      <c r="J12" s="17">
        <f t="shared" ref="J12" si="0">(STDEV(G12:I12)/AVERAGE(G12:I12))*100</f>
        <v>5.9447515238352358</v>
      </c>
      <c r="K12" s="16"/>
      <c r="L12" s="18">
        <v>1000</v>
      </c>
      <c r="M12" s="18">
        <f>G12*F12</f>
        <v>224200</v>
      </c>
      <c r="N12" s="16" t="s">
        <v>21</v>
      </c>
      <c r="O12" s="16" t="s">
        <v>21</v>
      </c>
    </row>
    <row r="13" spans="1:15" s="2" customFormat="1" ht="15.75" customHeight="1" x14ac:dyDescent="0.25">
      <c r="A13" s="26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  <c r="N13" s="19">
        <f>M12</f>
        <v>224200</v>
      </c>
      <c r="O13" s="12" t="s">
        <v>21</v>
      </c>
    </row>
    <row r="14" spans="1:15" s="2" customFormat="1" ht="15.75" customHeight="1" x14ac:dyDescent="0.25">
      <c r="A14" s="26" t="s">
        <v>12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12" t="s">
        <v>21</v>
      </c>
      <c r="O14" s="12" t="s">
        <v>21</v>
      </c>
    </row>
    <row r="15" spans="1:15" s="2" customFormat="1" ht="15.75" customHeight="1" x14ac:dyDescent="0.25">
      <c r="A15" s="26" t="s">
        <v>13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12" t="s">
        <v>21</v>
      </c>
      <c r="O15" s="12" t="s">
        <v>21</v>
      </c>
    </row>
    <row r="16" spans="1:15" x14ac:dyDescent="0.25">
      <c r="A16" s="32" t="s">
        <v>14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12" t="s">
        <v>21</v>
      </c>
      <c r="O16" s="12" t="s">
        <v>21</v>
      </c>
    </row>
  </sheetData>
  <sheetProtection selectLockedCells="1" selectUnlockedCells="1"/>
  <customSheetViews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4">
    <mergeCell ref="A14:M14"/>
    <mergeCell ref="A15:M15"/>
    <mergeCell ref="A16:M16"/>
    <mergeCell ref="A1:O1"/>
    <mergeCell ref="A3:O3"/>
    <mergeCell ref="A5:O5"/>
    <mergeCell ref="O7:O10"/>
    <mergeCell ref="G7:M7"/>
    <mergeCell ref="E7:E10"/>
    <mergeCell ref="C7:C10"/>
    <mergeCell ref="N7:N10"/>
    <mergeCell ref="F7:F10"/>
    <mergeCell ref="G8:I8"/>
    <mergeCell ref="A2:O2"/>
    <mergeCell ref="A6:O6"/>
    <mergeCell ref="A7:A10"/>
    <mergeCell ref="A4:K4"/>
    <mergeCell ref="M8:M10"/>
    <mergeCell ref="J8:J10"/>
    <mergeCell ref="K8:K10"/>
    <mergeCell ref="A13:M13"/>
    <mergeCell ref="B7:B10"/>
    <mergeCell ref="L8:L10"/>
    <mergeCell ref="D7:D10"/>
  </mergeCells>
  <pageMargins left="0.43307086614173229" right="0.23622047244094491" top="0.19685039370078741" bottom="0.19685039370078741" header="0.11811023622047245" footer="0.11811023622047245"/>
  <pageSetup paperSize="9" scale="47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Н(М)ЦК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Новиков Игорь Александрович</cp:lastModifiedBy>
  <cp:lastPrinted>2022-12-08T05:20:45Z</cp:lastPrinted>
  <dcterms:created xsi:type="dcterms:W3CDTF">2006-09-16T00:00:00Z</dcterms:created>
  <dcterms:modified xsi:type="dcterms:W3CDTF">2026-05-22T09:08:18Z</dcterms:modified>
</cp:coreProperties>
</file>