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3" sheetId="2" state="visible" r:id="rId4"/>
  </sheets>
  <definedNames>
    <definedName function="false" hidden="false" localSheetId="0" name="_xlnm.Print_Area" vbProcedure="false">Лист2!$A$1:$WFT$20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<sst xmlns="http://schemas.openxmlformats.org/spreadsheetml/2006/main" count="58" uniqueCount="49">
  <si>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 xml:space="preserve">Приложение №3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</si>
  <si>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</si>
  <si>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Основные характеристики объекта закупки</t>
  </si>
  <si>
    <t xml:space="preserve">№ п/п</t>
  </si>
  <si>
    <t xml:space="preserve">Наименование</t>
  </si>
  <si>
    <t xml:space="preserve">Характеристики объекта закупки</t>
  </si>
  <si>
    <t xml:space="preserve">Кол-во позиций (всего)</t>
  </si>
  <si>
    <t xml:space="preserve">Единица измерения</t>
  </si>
  <si>
    <t xml:space="preserve">Выполнение ремонтно-восстановительных работ оборудования
подъемной платформы для инвалидов и маломобильных групп населения, согласно решения Арбитражного суда города Москвы</t>
  </si>
  <si>
    <t xml:space="preserve">В соответствии с описанием объекта закупки (Техническое задание - Приложение № 1)</t>
  </si>
  <si>
    <t xml:space="preserve">см. таблицу</t>
  </si>
  <si>
    <t xml:space="preserve"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</si>
  <si>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Используемый метод определения начальной (максимальной) цены контракта (далее - НМЦК), обоснование его применения</t>
  </si>
  <si>
    <t xml:space="preserve"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</si>
  <si>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 xml:space="preserve">Расчетные формулы</t>
  </si>
  <si>
    <t xml:space="preserve">начальная (максимальная) цена контракта,  определяемая методом сопоставимых рыночных цен (анализ рынка)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</si>
  <si>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</si>
  <si>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</si>
  <si>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 xml:space="preserve"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</si>
  <si>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 xml:space="preserve"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</si>
  <si>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</si>
  <si>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коэффициент вариации V</t>
  </si>
  <si>
    <t xml:space="preserve">Совокупность цен принимается однородной при значении коэффициента вариации менее 33%</t>
  </si>
  <si>
    <t xml:space="preserve"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</si>
  <si>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</si>
  <si>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 xml:space="preserve">Начальная (максимальная) цена контракта</t>
  </si>
  <si>
    <t xml:space="preserve">сумма НМЦК всех предметов закупки</t>
  </si>
  <si>
    <t xml:space="preserve">За начальную сумму цен единиц товара, единицы услуги принято три предложения о цене , полученные от разных источников информации (в соответствии со ст. 22 Федерального закона № 44-ФЗ от 05.04.2013 г. и Приказа Минэкономразвития № 567 от 02.10.2013 г.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исполнителем)»).
Источники цен, примененные в настоящем расчете, представлены в таблице. 
На основании полученных коммерческих предложений в соответствии с Методическими рекомендациями определены коэффициент вариации цен и начальная сумма цен единицы товара, услуги:</t>
  </si>
  <si>
    <t xml:space="preserve">Дата составления</t>
  </si>
  <si>
    <t xml:space="preserve">Наименование товара, работ, услуг</t>
  </si>
  <si>
    <t xml:space="preserve">Объем</t>
  </si>
  <si>
    <t xml:space="preserve">Ценовое предложение 07.05.2026 №б/н</t>
  </si>
  <si>
    <t xml:space="preserve">Ценовое предложение от 08.05.2026 №б/н</t>
  </si>
  <si>
    <t xml:space="preserve">Ценовое предложение от 08.05.2026 №39438</t>
  </si>
  <si>
    <t xml:space="preserve">Ценовое предложение №4 Вх.№ от </t>
  </si>
  <si>
    <t xml:space="preserve">Ценовое предложение №4</t>
  </si>
  <si>
    <t xml:space="preserve">Ценовое предложение №5</t>
  </si>
  <si>
    <t xml:space="preserve">Средн. арифм.</t>
  </si>
  <si>
    <t xml:space="preserve">Кол-во источников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</si>
  <si>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</si>
  <si>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</si>
  <si>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</si>
  <si>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</si>
  <si>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</si>
  <si>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</si>
  <si>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</si>
  <si>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усл.ед.</t>
  </si>
  <si>
    <t xml:space="preserve"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</si>
  <si>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r>
      <rPr>
        <sz val="16"/>
        <color rgb="FFC9211E"/>
        <rFont val="Times New Roman"/>
        <family val="1"/>
        <charset val="1"/>
      </rPr>
      <t xml:space="preserve">На основании доведенных лимитов бюджетных обязательств начально- максимальная цена контракта устанавливается в объеме </t>
    </r>
    <r>
      <rPr>
        <b val="true"/>
        <sz val="16"/>
        <color rgb="FFC9211E"/>
        <rFont val="Times New Roman"/>
        <family val="1"/>
        <charset val="1"/>
      </rPr>
      <t xml:space="preserve">171000 ,00</t>
    </r>
    <r>
      <rPr>
        <sz val="16"/>
        <color rgb="FFC9211E"/>
        <rFont val="Times New Roman"/>
        <family val="1"/>
        <charset val="1"/>
      </rPr>
      <t xml:space="preserve"> (Сто семьдесят одна тысяча)рублей 00копеек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</si>
</sst>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_р_."/>
    <numFmt numFmtId="167" formatCode="#,##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2"/>
      <color rgb="FFC9211E"/>
      <name val="Times New Roman"/>
      <family val="1"/>
      <charset val="204"/>
    </font>
    <font>
      <b val="true"/>
      <sz val="12"/>
      <color rgb="FF000009"/>
      <name val="Times New Roman"/>
      <family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CE181E"/>
      <name val="Times New Roman"/>
      <family val="1"/>
      <charset val="1"/>
    </font>
    <font>
      <sz val="16"/>
      <color rgb="FFC9211E"/>
      <name val="Times New Roman"/>
      <family val="1"/>
      <charset val="1"/>
    </font>
    <font>
      <b val="true"/>
      <sz val="16"/>
      <color rgb="FFC9211E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  <dxf>
      <font>
        <name val="Calibri"/>
        <charset val="204"/>
        <family val="2"/>
        <color rgb="FF000000"/>
      </font>
    </dxf>
  </dxf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44280</xdr:colOff>
      <xdr:row>9</xdr:row>
      <xdr:rowOff>22320</xdr:rowOff>
    </xdr:from>
    <xdr:to>
      <xdr:col>4</xdr:col>
      <xdr:colOff>1079640</xdr:colOff>
      <xdr:row>9</xdr:row>
      <xdr:rowOff>691560</xdr:rowOff>
    </xdr:to>
    <xdr:pic>
      <xdr:nvPicPr>
        <xdr:cNvPr id="0" name="Рисунок 10" descr=""/>
        <xdr:cNvPicPr/>
      </xdr:nvPicPr>
      <xdr:blipFill>
        <a:blip r:embed="rId1"/>
        <a:stretch/>
      </xdr:blipFill>
      <xdr:spPr>
        <a:xfrm>
          <a:off x="5129280" y="4851360"/>
          <a:ext cx="2154960" cy="669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0</xdr:colOff>
      <xdr:row>10</xdr:row>
      <xdr:rowOff>1080</xdr:rowOff>
    </xdr:from>
    <xdr:to>
      <xdr:col>4</xdr:col>
      <xdr:colOff>615960</xdr:colOff>
      <xdr:row>10</xdr:row>
      <xdr:rowOff>428040</xdr:rowOff>
    </xdr:to>
    <xdr:pic>
      <xdr:nvPicPr>
        <xdr:cNvPr id="1" name="Рисунок 11" descr=""/>
        <xdr:cNvPicPr/>
      </xdr:nvPicPr>
      <xdr:blipFill>
        <a:blip r:embed="rId2"/>
        <a:stretch/>
      </xdr:blipFill>
      <xdr:spPr>
        <a:xfrm>
          <a:off x="5085000" y="5544720"/>
          <a:ext cx="1735560" cy="426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72720</xdr:rowOff>
    </xdr:from>
    <xdr:to>
      <xdr:col>5</xdr:col>
      <xdr:colOff>81720</xdr:colOff>
      <xdr:row>7</xdr:row>
      <xdr:rowOff>603720</xdr:rowOff>
    </xdr:to>
    <xdr:pic>
      <xdr:nvPicPr>
        <xdr:cNvPr id="2" name="Рисунок 12" descr=""/>
        <xdr:cNvPicPr/>
      </xdr:nvPicPr>
      <xdr:blipFill>
        <a:blip r:embed="rId3"/>
        <a:stretch/>
      </xdr:blipFill>
      <xdr:spPr>
        <a:xfrm>
          <a:off x="5661720" y="3101760"/>
          <a:ext cx="2161440" cy="5310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47.57"/>
    <col collapsed="false" customWidth="true" hidden="false" outlineLevel="0" max="3" min="3" style="1" width="15.15"/>
    <col collapsed="false" customWidth="true" hidden="false" outlineLevel="0" max="4" min="4" style="1" width="15.88"/>
    <col collapsed="false" customWidth="true" hidden="false" outlineLevel="0" max="5" min="5" style="1" width="21.8"/>
    <col collapsed="false" customWidth="true" hidden="false" outlineLevel="0" max="6" min="6" style="1" width="20.8"/>
    <col collapsed="false" customWidth="true" hidden="false" outlineLevel="0" max="7" min="7" style="1" width="19.98"/>
    <col collapsed="false" customWidth="true" hidden="false" outlineLevel="0" max="8" min="8" style="1" width="18.29"/>
    <col collapsed="false" customWidth="true" hidden="true" outlineLevel="0" max="9" min="9" style="1" width="14.15"/>
    <col collapsed="false" customWidth="true" hidden="true" outlineLevel="0" max="10" min="10" style="1" width="14.28"/>
    <col collapsed="false" customWidth="true" hidden="false" outlineLevel="0" max="11" min="11" style="1" width="20.47"/>
    <col collapsed="false" customWidth="true" hidden="false" outlineLevel="0" max="12" min="12" style="1" width="14.86"/>
    <col collapsed="false" customWidth="true" hidden="false" outlineLevel="0" max="13" min="13" style="1" width="13.43"/>
    <col collapsed="false" customWidth="true" hidden="false" outlineLevel="0" max="14" min="14" style="1" width="15.88"/>
    <col collapsed="false" customWidth="true" hidden="false" outlineLevel="0" max="15" min="15" style="1" width="22.15"/>
    <col collapsed="false" customWidth="true" hidden="false" outlineLevel="0" max="16" min="16" style="1" width="17.71"/>
    <col collapsed="false" customWidth="false" hidden="false" outlineLevel="0" max="1025" min="17" style="1" width="8.67"/>
  </cols>
  <sheetData>
    <row r="1" customFormat="false" ht="3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0.5" hidden="false" customHeight="true" outlineLevel="0" collapsed="false">
      <c r="A3" s="4" t="s">
        <v>2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30" hidden="false" customHeight="true" outlineLevel="0" collapsed="false">
      <c r="A4" s="4"/>
      <c r="B4" s="4"/>
      <c r="C4" s="4"/>
      <c r="D4" s="6" t="s">
        <v>3</v>
      </c>
      <c r="E4" s="6" t="s">
        <v>4</v>
      </c>
      <c r="F4" s="6"/>
      <c r="G4" s="6"/>
      <c r="H4" s="6"/>
      <c r="I4" s="6" t="s">
        <v>5</v>
      </c>
      <c r="J4" s="6"/>
      <c r="K4" s="6"/>
      <c r="L4" s="6"/>
      <c r="M4" s="6" t="s">
        <v>6</v>
      </c>
      <c r="N4" s="6"/>
      <c r="O4" s="6" t="s">
        <v>7</v>
      </c>
      <c r="P4" s="6"/>
    </row>
    <row r="5" customFormat="false" ht="83.25" hidden="false" customHeight="true" outlineLevel="0" collapsed="false">
      <c r="A5" s="4"/>
      <c r="B5" s="4"/>
      <c r="C5" s="4"/>
      <c r="D5" s="6" t="n">
        <v>1</v>
      </c>
      <c r="E5" s="7" t="s">
        <v>8</v>
      </c>
      <c r="F5" s="7"/>
      <c r="G5" s="7"/>
      <c r="H5" s="7"/>
      <c r="I5" s="8" t="s">
        <v>9</v>
      </c>
      <c r="J5" s="8"/>
      <c r="K5" s="8"/>
      <c r="L5" s="8"/>
      <c r="M5" s="6" t="s">
        <v>10</v>
      </c>
      <c r="N5" s="6"/>
      <c r="O5" s="9" t="s">
        <v>11</v>
      </c>
      <c r="P5" s="9"/>
    </row>
    <row r="6" customFormat="false" ht="50.25" hidden="false" customHeight="true" outlineLevel="0" collapsed="false">
      <c r="A6" s="10" t="s">
        <v>12</v>
      </c>
      <c r="B6" s="10"/>
      <c r="C6" s="10"/>
      <c r="D6" s="11" t="s">
        <v>13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customFormat="false" ht="15.75" hidden="false" customHeight="true" outlineLevel="0" collapsed="false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customFormat="false" ht="96" hidden="false" customHeight="true" outlineLevel="0" collapsed="false">
      <c r="A8" s="10" t="s">
        <v>15</v>
      </c>
      <c r="B8" s="10"/>
      <c r="C8" s="10"/>
      <c r="D8" s="10" t="s">
        <v>16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customFormat="false" ht="45.75" hidden="false" customHeight="true" outlineLevel="0" collapsed="false">
      <c r="A9" s="10" t="s">
        <v>17</v>
      </c>
      <c r="B9" s="10"/>
      <c r="C9" s="10"/>
      <c r="D9" s="13" t="s">
        <v>18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customFormat="false" ht="56.25" hidden="false" customHeight="true" outlineLevel="0" collapsed="false">
      <c r="A10" s="10" t="s">
        <v>19</v>
      </c>
      <c r="B10" s="10"/>
      <c r="C10" s="10"/>
      <c r="D10" s="10" t="s">
        <v>20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customFormat="false" ht="34.5" hidden="false" customHeight="true" outlineLevel="0" collapsed="false">
      <c r="A11" s="10" t="s">
        <v>21</v>
      </c>
      <c r="B11" s="10"/>
      <c r="C11" s="10"/>
      <c r="D11" s="10" t="s">
        <v>22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customFormat="false" ht="73.5" hidden="false" customHeight="true" outlineLevel="0" collapsed="false">
      <c r="A12" s="14" t="s">
        <v>23</v>
      </c>
      <c r="B12" s="14"/>
      <c r="C12" s="14"/>
      <c r="D12" s="10" t="s">
        <v>24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customFormat="false" ht="32.6" hidden="false" customHeight="true" outlineLevel="0" collapsed="false">
      <c r="A13" s="14" t="s">
        <v>25</v>
      </c>
      <c r="B13" s="14"/>
      <c r="C13" s="14"/>
      <c r="D13" s="10" t="s">
        <v>26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customFormat="false" ht="73.2" hidden="false" customHeight="true" outlineLevel="0" collapsed="false">
      <c r="A14" s="15" t="s">
        <v>27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customFormat="false" ht="24" hidden="false" customHeight="true" outlineLevel="0" collapsed="false">
      <c r="A15" s="16" t="s">
        <v>28</v>
      </c>
      <c r="B15" s="16"/>
      <c r="C15" s="17" t="n">
        <v>46248</v>
      </c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="22" customFormat="true" ht="42.75" hidden="false" customHeight="true" outlineLevel="0" collapsed="false">
      <c r="A16" s="19" t="s">
        <v>25</v>
      </c>
      <c r="B16" s="19"/>
      <c r="C16" s="20" t="n">
        <v>171000</v>
      </c>
      <c r="D16" s="20"/>
      <c r="E16" s="21" t="s">
        <v>8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="22" customFormat="true" ht="76.5" hidden="false" customHeight="true" outlineLevel="0" collapsed="false">
      <c r="A17" s="23" t="s">
        <v>3</v>
      </c>
      <c r="B17" s="24" t="s">
        <v>29</v>
      </c>
      <c r="C17" s="25" t="s">
        <v>30</v>
      </c>
      <c r="D17" s="25"/>
      <c r="E17" s="26" t="s">
        <v>31</v>
      </c>
      <c r="F17" s="26" t="s">
        <v>32</v>
      </c>
      <c r="G17" s="26" t="s">
        <v>33</v>
      </c>
      <c r="H17" s="26" t="s">
        <v>34</v>
      </c>
      <c r="I17" s="26" t="s">
        <v>35</v>
      </c>
      <c r="J17" s="26" t="s">
        <v>36</v>
      </c>
      <c r="K17" s="26" t="s">
        <v>37</v>
      </c>
      <c r="L17" s="25" t="s">
        <v>38</v>
      </c>
      <c r="M17" s="25" t="s">
        <v>39</v>
      </c>
      <c r="N17" s="24" t="s">
        <v>40</v>
      </c>
      <c r="O17" s="24" t="s">
        <v>41</v>
      </c>
      <c r="P17" s="27" t="s">
        <v>42</v>
      </c>
    </row>
    <row r="18" s="22" customFormat="true" ht="24" hidden="false" customHeight="true" outlineLevel="0" collapsed="false">
      <c r="A18" s="23"/>
      <c r="B18" s="24"/>
      <c r="C18" s="28" t="s">
        <v>43</v>
      </c>
      <c r="D18" s="28" t="s">
        <v>44</v>
      </c>
      <c r="E18" s="29" t="s">
        <v>45</v>
      </c>
      <c r="F18" s="29" t="s">
        <v>45</v>
      </c>
      <c r="G18" s="29" t="s">
        <v>45</v>
      </c>
      <c r="H18" s="29" t="s">
        <v>45</v>
      </c>
      <c r="I18" s="29" t="s">
        <v>45</v>
      </c>
      <c r="J18" s="29" t="s">
        <v>45</v>
      </c>
      <c r="K18" s="26"/>
      <c r="L18" s="25"/>
      <c r="M18" s="25"/>
      <c r="N18" s="24"/>
      <c r="O18" s="24"/>
      <c r="P18" s="27"/>
    </row>
    <row r="19" s="22" customFormat="true" ht="80.75" hidden="false" customHeight="true" outlineLevel="0" collapsed="false">
      <c r="A19" s="30" t="n">
        <v>1</v>
      </c>
      <c r="B19" s="31" t="s">
        <v>8</v>
      </c>
      <c r="C19" s="10" t="s">
        <v>46</v>
      </c>
      <c r="D19" s="10" t="n">
        <v>1</v>
      </c>
      <c r="E19" s="32" t="n">
        <v>171000</v>
      </c>
      <c r="F19" s="33" t="n">
        <v>175100</v>
      </c>
      <c r="G19" s="32" t="n">
        <v>176000</v>
      </c>
      <c r="H19" s="34"/>
      <c r="I19" s="34"/>
      <c r="J19" s="34"/>
      <c r="K19" s="35" t="n">
        <f aca="false">(E19+F19+G19)/3</f>
        <v>174033.333333333</v>
      </c>
      <c r="L19" s="14" t="n">
        <v>3</v>
      </c>
      <c r="M19" s="10" t="n">
        <f aca="false">STDEV(E19,F19,G19)</f>
        <v>2665.20793435209</v>
      </c>
      <c r="N19" s="10" t="n">
        <f aca="false">M19/K19*100</f>
        <v>1.5314353194898</v>
      </c>
      <c r="O19" s="10" t="str">
        <f aca="false">IF(N19&lt;33,"ОДНОРОДНЫЕ","НЕОДНОРОДНЫЕ")</f>
        <v>ОДНОРОДНЫЕ</v>
      </c>
      <c r="P19" s="36" t="n">
        <f aca="false">K19*D19</f>
        <v>174033.333333333</v>
      </c>
    </row>
    <row r="20" s="22" customFormat="true" ht="36.75" hidden="false" customHeight="true" outlineLevel="0" collapsed="false">
      <c r="A20" s="37" t="s">
        <v>47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customFormat="false" ht="45.85" hidden="true" customHeight="true" outlineLevel="0" collapsed="false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customFormat="false" ht="49.4" hidden="false" customHeight="true" outlineLevel="0" collapsed="false">
      <c r="A22" s="39" t="s">
        <v>48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customFormat="false" ht="21.75" hidden="false" customHeight="true" outlineLevel="0" collapsed="false"/>
    <row r="24" customFormat="false" ht="21" hidden="false" customHeight="true" outlineLevel="0" collapsed="false"/>
    <row r="25" customFormat="false" ht="23.25" hidden="false" customHeight="true" outlineLevel="0" collapsed="false"/>
    <row r="26" customFormat="false" ht="22.5" hidden="false" customHeight="true" outlineLevel="0" collapsed="false"/>
    <row r="1048569" customFormat="false" ht="12.8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45">
    <mergeCell ref="A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6:C6"/>
    <mergeCell ref="D6:P6"/>
    <mergeCell ref="A7:P7"/>
    <mergeCell ref="A8:C8"/>
    <mergeCell ref="D8:P8"/>
    <mergeCell ref="A9:C9"/>
    <mergeCell ref="D9:P9"/>
    <mergeCell ref="A10:C10"/>
    <mergeCell ref="D10:P10"/>
    <mergeCell ref="A11:C11"/>
    <mergeCell ref="D11:P11"/>
    <mergeCell ref="A12:C12"/>
    <mergeCell ref="D12:P12"/>
    <mergeCell ref="A13:C13"/>
    <mergeCell ref="D13:P13"/>
    <mergeCell ref="A14:P14"/>
    <mergeCell ref="A15:B15"/>
    <mergeCell ref="C15:D15"/>
    <mergeCell ref="A16:B16"/>
    <mergeCell ref="C16:D16"/>
    <mergeCell ref="E16:P16"/>
    <mergeCell ref="A17:A18"/>
    <mergeCell ref="B17:B18"/>
    <mergeCell ref="C17:D17"/>
    <mergeCell ref="K17:K18"/>
    <mergeCell ref="L17:L18"/>
    <mergeCell ref="M17:M18"/>
    <mergeCell ref="N17:N18"/>
    <mergeCell ref="O17:O18"/>
    <mergeCell ref="P17:P18"/>
    <mergeCell ref="A20:P20"/>
    <mergeCell ref="A21:P21"/>
    <mergeCell ref="A22:O22"/>
  </mergeCells>
  <conditionalFormatting sqref="O19">
    <cfRule type="containsText" priority="2" operator="containsText" aboveAverage="0" equalAverage="0" bottom="0" percent="0" rank="0" text="НЕОДНОРОДНЫЕ" dxfId="0">
      <formula>NOT(ISERROR(SEARCH("НЕОДНОРОДНЫЕ",O19)))</formula>
    </cfRule>
    <cfRule type="containsText" priority="3" operator="containsText" aboveAverage="0" equalAverage="0" bottom="0" percent="0" rank="0" text="ОДНОРОДНЫЕ" dxfId="1">
      <formula>NOT(ISERROR(SEARCH("ОДНОРОДНЫЕ",O19)))</formula>
    </cfRule>
    <cfRule type="containsText" priority="4" operator="containsText" aboveAverage="0" equalAverage="0" bottom="0" percent="0" rank="0" text="НЕОДНОРОДНЫЕ" dxfId="1">
      <formula>NOT(ISERROR(SEARCH("НЕОДНОРОДНЫЕ",O19)))</formula>
    </cfRule>
    <cfRule type="containsText" priority="5" operator="containsText" aboveAverage="0" equalAverage="0" bottom="0" percent="0" rank="0" text="НЕ" dxfId="2">
      <formula>NOT(ISERROR(SEARCH("НЕ",O19)))</formula>
    </cfRule>
    <cfRule type="containsText" priority="6" operator="containsText" aboveAverage="0" equalAverage="0" bottom="0" percent="0" rank="0" text="ОДНОРОДНЫЕ" dxfId="3">
      <formula>NOT(ISERROR(SEARCH("ОДНОРОДНЫЕ",O19)))</formula>
    </cfRule>
    <cfRule type="containsText" priority="7" operator="containsText" aboveAverage="0" equalAverage="0" bottom="0" percent="0" rank="0" text="НЕОДНОРОДНЫЕ" dxfId="4">
      <formula>NOT(ISERROR(SEARCH("НЕОДНОРОДНЫЕ",O19)))</formula>
    </cfRule>
  </conditionalFormatting>
  <printOptions headings="false" gridLines="false" gridLinesSet="true" horizontalCentered="false" verticalCentered="false"/>
  <pageMargins left="0.236111111111111" right="0.236111111111111" top="0" bottom="0.747916666666667" header="0.511811023622047" footer="0.511811023622047"/>
  <pageSetup paperSize="9" scale="3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6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2026-01-21T09:25:41Z</cp:lastPrinted>
  <dcterms:modified xsi:type="dcterms:W3CDTF">2026-08-20T12:28:33Z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